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Lukas Zawels\Dropbox\Camsa Server\Ventas\"/>
    </mc:Choice>
  </mc:AlternateContent>
  <xr:revisionPtr revIDLastSave="0" documentId="13_ncr:1_{679065C2-6E38-4595-AEBA-F6BD9FA28D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Hoja2" sheetId="3" r:id="rId2"/>
    <sheet name="Hoja1" sheetId="2" r:id="rId3"/>
  </sheets>
  <externalReferences>
    <externalReference r:id="rId4"/>
  </externalReferences>
  <definedNames>
    <definedName name="_xlnm.Print_Area" localSheetId="0">Sheet1!$B$1:$O$198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8" i="1" l="1"/>
  <c r="H138" i="1"/>
  <c r="D138" i="1"/>
  <c r="J138" i="1" s="1"/>
  <c r="C138" i="1"/>
  <c r="E138" i="1" l="1"/>
  <c r="F138" i="1" s="1"/>
  <c r="H23" i="1" l="1"/>
  <c r="I23" i="1"/>
  <c r="D23" i="1"/>
  <c r="E23" i="1" s="1"/>
  <c r="F23" i="1" s="1"/>
  <c r="C23" i="1"/>
  <c r="C21" i="1"/>
  <c r="D19" i="1"/>
  <c r="E19" i="1" s="1"/>
  <c r="F19" i="1" s="1"/>
  <c r="D20" i="1"/>
  <c r="E20" i="1" s="1"/>
  <c r="F20" i="1" s="1"/>
  <c r="D21" i="1"/>
  <c r="E21" i="1" s="1"/>
  <c r="F21" i="1" s="1"/>
  <c r="D22" i="1"/>
  <c r="E22" i="1" s="1"/>
  <c r="F22" i="1" s="1"/>
  <c r="C22" i="1"/>
  <c r="C20" i="1"/>
  <c r="C19" i="1"/>
  <c r="J23" i="1" l="1"/>
  <c r="J22" i="1"/>
  <c r="I22" i="1"/>
  <c r="J21" i="1"/>
  <c r="I21" i="1"/>
  <c r="I155" i="1"/>
  <c r="D155" i="1"/>
  <c r="J155" i="1" s="1"/>
  <c r="D163" i="1"/>
  <c r="D166" i="1"/>
  <c r="E166" i="1" s="1"/>
  <c r="F166" i="1" s="1"/>
  <c r="D171" i="1"/>
  <c r="E171" i="1" s="1"/>
  <c r="F171" i="1" s="1"/>
  <c r="I171" i="1"/>
  <c r="C171" i="1"/>
  <c r="J20" i="1"/>
  <c r="I20" i="1"/>
  <c r="J19" i="1"/>
  <c r="I19" i="1"/>
  <c r="D18" i="1"/>
  <c r="J18" i="1" s="1"/>
  <c r="I123" i="1"/>
  <c r="D123" i="1"/>
  <c r="J123" i="1" s="1"/>
  <c r="I172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4" i="1"/>
  <c r="I153" i="1"/>
  <c r="I152" i="1"/>
  <c r="I151" i="1"/>
  <c r="I150" i="1"/>
  <c r="I149" i="1"/>
  <c r="I148" i="1"/>
  <c r="I147" i="1"/>
  <c r="I146" i="1"/>
  <c r="I142" i="1"/>
  <c r="I141" i="1"/>
  <c r="I140" i="1"/>
  <c r="I139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5" i="1"/>
  <c r="I26" i="1"/>
  <c r="I27" i="1"/>
  <c r="I28" i="1"/>
  <c r="I29" i="1"/>
  <c r="I18" i="1"/>
  <c r="C28" i="1"/>
  <c r="D108" i="1"/>
  <c r="J108" i="1" s="1"/>
  <c r="E133" i="1"/>
  <c r="F133" i="1" s="1"/>
  <c r="D86" i="1"/>
  <c r="E86" i="1" s="1"/>
  <c r="F86" i="1" s="1"/>
  <c r="D27" i="1"/>
  <c r="J27" i="1" s="1"/>
  <c r="D79" i="1"/>
  <c r="E79" i="1" s="1"/>
  <c r="F79" i="1" s="1"/>
  <c r="D71" i="1"/>
  <c r="E71" i="1" s="1"/>
  <c r="F71" i="1" s="1"/>
  <c r="D107" i="1"/>
  <c r="J107" i="1" s="1"/>
  <c r="D26" i="1"/>
  <c r="E26" i="1" s="1"/>
  <c r="F26" i="1" s="1"/>
  <c r="D92" i="1"/>
  <c r="E92" i="1" s="1"/>
  <c r="F92" i="1" s="1"/>
  <c r="D59" i="1"/>
  <c r="J59" i="1" s="1"/>
  <c r="E29" i="1"/>
  <c r="F29" i="1" s="1"/>
  <c r="D127" i="1"/>
  <c r="E127" i="1" s="1"/>
  <c r="F127" i="1" s="1"/>
  <c r="J54" i="1"/>
  <c r="D84" i="1"/>
  <c r="E84" i="1" s="1"/>
  <c r="F84" i="1" s="1"/>
  <c r="D112" i="1"/>
  <c r="E112" i="1" s="1"/>
  <c r="F112" i="1" s="1"/>
  <c r="D142" i="1"/>
  <c r="J142" i="1" s="1"/>
  <c r="D101" i="1"/>
  <c r="E101" i="1" s="1"/>
  <c r="F101" i="1" s="1"/>
  <c r="D37" i="1"/>
  <c r="E37" i="1" s="1"/>
  <c r="F37" i="1" s="1"/>
  <c r="D46" i="1"/>
  <c r="J46" i="1" s="1"/>
  <c r="D125" i="1"/>
  <c r="E125" i="1" s="1"/>
  <c r="F125" i="1" s="1"/>
  <c r="D96" i="1"/>
  <c r="E96" i="1" s="1"/>
  <c r="F96" i="1" s="1"/>
  <c r="J131" i="1"/>
  <c r="E129" i="1"/>
  <c r="F129" i="1" s="1"/>
  <c r="D140" i="1"/>
  <c r="E140" i="1" s="1"/>
  <c r="F140" i="1" s="1"/>
  <c r="D42" i="1"/>
  <c r="J42" i="1" s="1"/>
  <c r="D97" i="1"/>
  <c r="E97" i="1" s="1"/>
  <c r="F97" i="1" s="1"/>
  <c r="D51" i="1"/>
  <c r="E51" i="1" s="1"/>
  <c r="F51" i="1" s="1"/>
  <c r="D111" i="1"/>
  <c r="J111" i="1" s="1"/>
  <c r="D56" i="1"/>
  <c r="E56" i="1" s="1"/>
  <c r="F56" i="1" s="1"/>
  <c r="D95" i="1"/>
  <c r="E95" i="1" s="1"/>
  <c r="F95" i="1" s="1"/>
  <c r="D50" i="1"/>
  <c r="J50" i="1" s="1"/>
  <c r="D63" i="1"/>
  <c r="E63" i="1" s="1"/>
  <c r="F63" i="1" s="1"/>
  <c r="D60" i="1"/>
  <c r="E60" i="1" s="1"/>
  <c r="F60" i="1" s="1"/>
  <c r="D81" i="1"/>
  <c r="J81" i="1" s="1"/>
  <c r="D141" i="1"/>
  <c r="E141" i="1" s="1"/>
  <c r="F141" i="1" s="1"/>
  <c r="D35" i="1"/>
  <c r="E35" i="1" s="1"/>
  <c r="F35" i="1" s="1"/>
  <c r="J49" i="1"/>
  <c r="D103" i="1"/>
  <c r="E103" i="1" s="1"/>
  <c r="F103" i="1" s="1"/>
  <c r="D38" i="1"/>
  <c r="E38" i="1" s="1"/>
  <c r="F38" i="1" s="1"/>
  <c r="D136" i="1"/>
  <c r="J136" i="1" s="1"/>
  <c r="D87" i="1"/>
  <c r="E87" i="1" s="1"/>
  <c r="F87" i="1" s="1"/>
  <c r="D52" i="1"/>
  <c r="E52" i="1" s="1"/>
  <c r="F52" i="1" s="1"/>
  <c r="D34" i="1"/>
  <c r="J34" i="1" s="1"/>
  <c r="D32" i="1"/>
  <c r="E32" i="1" s="1"/>
  <c r="F32" i="1" s="1"/>
  <c r="D77" i="1"/>
  <c r="E77" i="1" s="1"/>
  <c r="F77" i="1" s="1"/>
  <c r="D88" i="1"/>
  <c r="J88" i="1" s="1"/>
  <c r="D135" i="1"/>
  <c r="J135" i="1" s="1"/>
  <c r="D83" i="1"/>
  <c r="E83" i="1" s="1"/>
  <c r="F83" i="1" s="1"/>
  <c r="D47" i="1"/>
  <c r="E47" i="1" s="1"/>
  <c r="F47" i="1" s="1"/>
  <c r="D28" i="1"/>
  <c r="J28" i="1" s="1"/>
  <c r="D105" i="1"/>
  <c r="E105" i="1" s="1"/>
  <c r="F105" i="1" s="1"/>
  <c r="D80" i="1"/>
  <c r="E80" i="1" s="1"/>
  <c r="F80" i="1" s="1"/>
  <c r="J130" i="1"/>
  <c r="D70" i="1"/>
  <c r="E70" i="1" s="1"/>
  <c r="F70" i="1" s="1"/>
  <c r="D45" i="1"/>
  <c r="E45" i="1" s="1"/>
  <c r="F45" i="1" s="1"/>
  <c r="D73" i="1"/>
  <c r="J73" i="1" s="1"/>
  <c r="D109" i="1"/>
  <c r="E109" i="1" s="1"/>
  <c r="F109" i="1" s="1"/>
  <c r="D99" i="1"/>
  <c r="E99" i="1" s="1"/>
  <c r="F99" i="1" s="1"/>
  <c r="D126" i="1"/>
  <c r="J126" i="1" s="1"/>
  <c r="D61" i="1"/>
  <c r="E61" i="1" s="1"/>
  <c r="F61" i="1" s="1"/>
  <c r="D43" i="1"/>
  <c r="E43" i="1" s="1"/>
  <c r="F43" i="1" s="1"/>
  <c r="D106" i="1"/>
  <c r="J106" i="1" s="1"/>
  <c r="D93" i="1"/>
  <c r="E93" i="1" s="1"/>
  <c r="F93" i="1" s="1"/>
  <c r="D102" i="1"/>
  <c r="E102" i="1" s="1"/>
  <c r="F102" i="1" s="1"/>
  <c r="D57" i="1"/>
  <c r="J57" i="1" s="1"/>
  <c r="D41" i="1"/>
  <c r="E41" i="1" s="1"/>
  <c r="F41" i="1" s="1"/>
  <c r="D75" i="1"/>
  <c r="E75" i="1" s="1"/>
  <c r="F75" i="1" s="1"/>
  <c r="D64" i="1"/>
  <c r="J64" i="1" s="1"/>
  <c r="D137" i="1"/>
  <c r="E137" i="1" s="1"/>
  <c r="F137" i="1" s="1"/>
  <c r="D91" i="1"/>
  <c r="E91" i="1" s="1"/>
  <c r="F91" i="1" s="1"/>
  <c r="D55" i="1"/>
  <c r="J55" i="1" s="1"/>
  <c r="D39" i="1"/>
  <c r="E39" i="1" s="1"/>
  <c r="F39" i="1" s="1"/>
  <c r="D31" i="1"/>
  <c r="E31" i="1" s="1"/>
  <c r="F31" i="1" s="1"/>
  <c r="D76" i="1"/>
  <c r="J76" i="1" s="1"/>
  <c r="D67" i="1"/>
  <c r="E67" i="1" s="1"/>
  <c r="F67" i="1" s="1"/>
  <c r="D66" i="1"/>
  <c r="E66" i="1" s="1"/>
  <c r="F66" i="1" s="1"/>
  <c r="D114" i="1"/>
  <c r="J114" i="1" s="1"/>
  <c r="D68" i="1"/>
  <c r="E68" i="1" s="1"/>
  <c r="F68" i="1" s="1"/>
  <c r="E117" i="1"/>
  <c r="F117" i="1" s="1"/>
  <c r="D115" i="1"/>
  <c r="J115" i="1" s="1"/>
  <c r="D121" i="1"/>
  <c r="E121" i="1" s="1"/>
  <c r="F121" i="1" s="1"/>
  <c r="D118" i="1"/>
  <c r="E118" i="1" s="1"/>
  <c r="F118" i="1" s="1"/>
  <c r="J120" i="1"/>
  <c r="C49" i="1"/>
  <c r="C43" i="1"/>
  <c r="C67" i="1"/>
  <c r="C114" i="1"/>
  <c r="C71" i="1"/>
  <c r="C84" i="1"/>
  <c r="C133" i="1"/>
  <c r="C60" i="1"/>
  <c r="C37" i="1"/>
  <c r="C32" i="1"/>
  <c r="C102" i="1"/>
  <c r="C45" i="1"/>
  <c r="C51" i="1"/>
  <c r="C31" i="1"/>
  <c r="C39" i="1"/>
  <c r="C56" i="1"/>
  <c r="C63" i="1"/>
  <c r="C83" i="1"/>
  <c r="C96" i="1"/>
  <c r="C101" i="1"/>
  <c r="C108" i="1"/>
  <c r="C127" i="1"/>
  <c r="C18" i="1"/>
  <c r="C35" i="1"/>
  <c r="C41" i="1"/>
  <c r="C47" i="1"/>
  <c r="C59" i="1"/>
  <c r="C70" i="1"/>
  <c r="C76" i="1"/>
  <c r="C88" i="1"/>
  <c r="C106" i="1"/>
  <c r="C112" i="1"/>
  <c r="C118" i="1"/>
  <c r="C141" i="1"/>
  <c r="C68" i="1"/>
  <c r="C79" i="1"/>
  <c r="C97" i="1"/>
  <c r="C109" i="1"/>
  <c r="C121" i="1"/>
  <c r="C129" i="1"/>
  <c r="C142" i="1"/>
  <c r="C136" i="1"/>
  <c r="C80" i="1"/>
  <c r="C92" i="1"/>
  <c r="C55" i="1"/>
  <c r="C26" i="1"/>
  <c r="C29" i="1"/>
  <c r="C38" i="1"/>
  <c r="C42" i="1"/>
  <c r="C50" i="1"/>
  <c r="C54" i="1"/>
  <c r="C57" i="1"/>
  <c r="C61" i="1"/>
  <c r="C66" i="1"/>
  <c r="C73" i="1"/>
  <c r="C77" i="1"/>
  <c r="C86" i="1"/>
  <c r="C91" i="1"/>
  <c r="C95" i="1"/>
  <c r="C103" i="1"/>
  <c r="C107" i="1"/>
  <c r="C115" i="1"/>
  <c r="C120" i="1"/>
  <c r="C126" i="1"/>
  <c r="C130" i="1"/>
  <c r="C135" i="1"/>
  <c r="C140" i="1"/>
  <c r="C27" i="1"/>
  <c r="C34" i="1"/>
  <c r="C46" i="1"/>
  <c r="C52" i="1"/>
  <c r="C64" i="1"/>
  <c r="C75" i="1"/>
  <c r="C81" i="1"/>
  <c r="C87" i="1"/>
  <c r="C93" i="1"/>
  <c r="C99" i="1"/>
  <c r="C105" i="1"/>
  <c r="C111" i="1"/>
  <c r="C117" i="1"/>
  <c r="C125" i="1"/>
  <c r="C131" i="1"/>
  <c r="C137" i="1"/>
  <c r="E155" i="1" l="1"/>
  <c r="F155" i="1" s="1"/>
  <c r="J171" i="1"/>
  <c r="E123" i="1"/>
  <c r="F123" i="1" s="1"/>
  <c r="J45" i="1"/>
  <c r="J31" i="1"/>
  <c r="E18" i="1"/>
  <c r="F18" i="1" s="1"/>
  <c r="J129" i="1"/>
  <c r="J118" i="1"/>
  <c r="J63" i="1"/>
  <c r="J79" i="1"/>
  <c r="J102" i="1"/>
  <c r="J87" i="1"/>
  <c r="J84" i="1"/>
  <c r="J66" i="1"/>
  <c r="J75" i="1"/>
  <c r="J99" i="1"/>
  <c r="J47" i="1"/>
  <c r="J32" i="1"/>
  <c r="J141" i="1"/>
  <c r="J97" i="1"/>
  <c r="J101" i="1"/>
  <c r="J26" i="1"/>
  <c r="J117" i="1"/>
  <c r="J91" i="1"/>
  <c r="J43" i="1"/>
  <c r="J80" i="1"/>
  <c r="J103" i="1"/>
  <c r="J56" i="1"/>
  <c r="J125" i="1"/>
  <c r="J29" i="1"/>
  <c r="J133" i="1"/>
  <c r="E88" i="1"/>
  <c r="F88" i="1" s="1"/>
  <c r="E34" i="1"/>
  <c r="F34" i="1" s="1"/>
  <c r="E136" i="1"/>
  <c r="F136" i="1" s="1"/>
  <c r="E49" i="1"/>
  <c r="F49" i="1" s="1"/>
  <c r="E81" i="1"/>
  <c r="F81" i="1" s="1"/>
  <c r="E50" i="1"/>
  <c r="F50" i="1" s="1"/>
  <c r="E111" i="1"/>
  <c r="F111" i="1" s="1"/>
  <c r="E42" i="1"/>
  <c r="F42" i="1" s="1"/>
  <c r="E131" i="1"/>
  <c r="F131" i="1" s="1"/>
  <c r="E46" i="1"/>
  <c r="F46" i="1" s="1"/>
  <c r="E142" i="1"/>
  <c r="F142" i="1" s="1"/>
  <c r="E54" i="1"/>
  <c r="F54" i="1" s="1"/>
  <c r="E59" i="1"/>
  <c r="F59" i="1" s="1"/>
  <c r="E107" i="1"/>
  <c r="F107" i="1" s="1"/>
  <c r="E27" i="1"/>
  <c r="F27" i="1" s="1"/>
  <c r="E108" i="1"/>
  <c r="F108" i="1" s="1"/>
  <c r="J121" i="1"/>
  <c r="J68" i="1"/>
  <c r="J67" i="1"/>
  <c r="J39" i="1"/>
  <c r="J137" i="1"/>
  <c r="J41" i="1"/>
  <c r="J93" i="1"/>
  <c r="J61" i="1"/>
  <c r="J109" i="1"/>
  <c r="J70" i="1"/>
  <c r="J105" i="1"/>
  <c r="J83" i="1"/>
  <c r="J77" i="1"/>
  <c r="J52" i="1"/>
  <c r="J38" i="1"/>
  <c r="J35" i="1"/>
  <c r="J60" i="1"/>
  <c r="J95" i="1"/>
  <c r="J51" i="1"/>
  <c r="J140" i="1"/>
  <c r="J96" i="1"/>
  <c r="J37" i="1"/>
  <c r="J112" i="1"/>
  <c r="J127" i="1"/>
  <c r="J92" i="1"/>
  <c r="J71" i="1"/>
  <c r="J86" i="1"/>
  <c r="E120" i="1"/>
  <c r="F120" i="1" s="1"/>
  <c r="E115" i="1"/>
  <c r="F115" i="1" s="1"/>
  <c r="E114" i="1"/>
  <c r="F114" i="1" s="1"/>
  <c r="E76" i="1"/>
  <c r="F76" i="1" s="1"/>
  <c r="E55" i="1"/>
  <c r="F55" i="1" s="1"/>
  <c r="E64" i="1"/>
  <c r="F64" i="1" s="1"/>
  <c r="E57" i="1"/>
  <c r="F57" i="1" s="1"/>
  <c r="E106" i="1"/>
  <c r="F106" i="1" s="1"/>
  <c r="E126" i="1"/>
  <c r="F126" i="1" s="1"/>
  <c r="E73" i="1"/>
  <c r="F73" i="1" s="1"/>
  <c r="E130" i="1"/>
  <c r="F130" i="1" s="1"/>
  <c r="E28" i="1"/>
  <c r="F28" i="1" s="1"/>
  <c r="E135" i="1"/>
  <c r="F135" i="1" s="1"/>
  <c r="D151" i="1"/>
  <c r="E151" i="1" s="1"/>
  <c r="F151" i="1" s="1"/>
  <c r="D153" i="1"/>
  <c r="E153" i="1" s="1"/>
  <c r="F153" i="1" s="1"/>
  <c r="D146" i="1"/>
  <c r="J146" i="1" s="1"/>
  <c r="D148" i="1"/>
  <c r="E148" i="1" s="1"/>
  <c r="F148" i="1" s="1"/>
  <c r="D152" i="1"/>
  <c r="E152" i="1" s="1"/>
  <c r="F152" i="1" s="1"/>
  <c r="D147" i="1"/>
  <c r="J147" i="1" s="1"/>
  <c r="D150" i="1"/>
  <c r="E150" i="1" s="1"/>
  <c r="F150" i="1" s="1"/>
  <c r="D154" i="1"/>
  <c r="E154" i="1" s="1"/>
  <c r="F154" i="1" s="1"/>
  <c r="D149" i="1"/>
  <c r="J149" i="1" s="1"/>
  <c r="C150" i="1"/>
  <c r="C147" i="1"/>
  <c r="C152" i="1"/>
  <c r="C151" i="1"/>
  <c r="C148" i="1"/>
  <c r="C153" i="1"/>
  <c r="C146" i="1"/>
  <c r="C149" i="1"/>
  <c r="C154" i="1"/>
  <c r="E146" i="1" l="1"/>
  <c r="F146" i="1" s="1"/>
  <c r="E147" i="1"/>
  <c r="F147" i="1" s="1"/>
  <c r="E149" i="1"/>
  <c r="F149" i="1" s="1"/>
  <c r="J150" i="1"/>
  <c r="J148" i="1"/>
  <c r="J151" i="1"/>
  <c r="J154" i="1"/>
  <c r="J152" i="1"/>
  <c r="J153" i="1"/>
  <c r="D165" i="1"/>
  <c r="J165" i="1" s="1"/>
  <c r="D172" i="1"/>
  <c r="J172" i="1" s="1"/>
  <c r="J166" i="1"/>
  <c r="D167" i="1"/>
  <c r="J167" i="1" s="1"/>
  <c r="E163" i="1"/>
  <c r="F163" i="1" s="1"/>
  <c r="D162" i="1"/>
  <c r="E162" i="1" s="1"/>
  <c r="F162" i="1" s="1"/>
  <c r="D170" i="1"/>
  <c r="J170" i="1" s="1"/>
  <c r="D161" i="1"/>
  <c r="E161" i="1" s="1"/>
  <c r="F161" i="1" s="1"/>
  <c r="D169" i="1"/>
  <c r="E169" i="1" s="1"/>
  <c r="F169" i="1" s="1"/>
  <c r="D168" i="1"/>
  <c r="J168" i="1" s="1"/>
  <c r="C170" i="1"/>
  <c r="D160" i="1"/>
  <c r="E160" i="1" s="1"/>
  <c r="F160" i="1" s="1"/>
  <c r="C162" i="1"/>
  <c r="C168" i="1"/>
  <c r="C159" i="1"/>
  <c r="C165" i="1"/>
  <c r="C172" i="1"/>
  <c r="C163" i="1"/>
  <c r="C169" i="1"/>
  <c r="C161" i="1"/>
  <c r="C167" i="1"/>
  <c r="C160" i="1"/>
  <c r="C166" i="1"/>
  <c r="J162" i="1" l="1"/>
  <c r="J160" i="1"/>
  <c r="J169" i="1"/>
  <c r="J163" i="1"/>
  <c r="J161" i="1"/>
  <c r="E168" i="1"/>
  <c r="F168" i="1" s="1"/>
  <c r="E170" i="1"/>
  <c r="F170" i="1" s="1"/>
  <c r="E167" i="1"/>
  <c r="F167" i="1" s="1"/>
  <c r="E172" i="1"/>
  <c r="F172" i="1" s="1"/>
  <c r="E165" i="1"/>
  <c r="F165" i="1" s="1"/>
  <c r="D159" i="1" l="1"/>
  <c r="H63" i="1"/>
  <c r="H64" i="1"/>
  <c r="E159" i="1" l="1"/>
  <c r="F159" i="1" s="1"/>
  <c r="J159" i="1"/>
  <c r="H164" i="1" l="1"/>
  <c r="D164" i="1"/>
  <c r="H22" i="1"/>
  <c r="H21" i="1"/>
  <c r="E164" i="1" l="1"/>
  <c r="F164" i="1" s="1"/>
  <c r="J164" i="1"/>
  <c r="H155" i="1"/>
  <c r="H159" i="1" l="1"/>
  <c r="H112" i="1"/>
  <c r="H111" i="1"/>
  <c r="H171" i="1"/>
  <c r="H20" i="1" l="1"/>
  <c r="H19" i="1"/>
  <c r="H125" i="1" l="1"/>
  <c r="H127" i="1"/>
  <c r="H126" i="1"/>
  <c r="H121" i="1"/>
  <c r="H123" i="1"/>
  <c r="H28" i="1" l="1"/>
  <c r="H26" i="1"/>
  <c r="H27" i="1"/>
  <c r="H29" i="1"/>
  <c r="H31" i="1"/>
  <c r="H32" i="1"/>
  <c r="H34" i="1"/>
  <c r="H35" i="1"/>
  <c r="H37" i="1"/>
  <c r="H38" i="1"/>
  <c r="H39" i="1"/>
  <c r="H41" i="1"/>
  <c r="H42" i="1"/>
  <c r="H43" i="1"/>
  <c r="H45" i="1"/>
  <c r="H46" i="1"/>
  <c r="H47" i="1"/>
  <c r="H49" i="1"/>
  <c r="H50" i="1"/>
  <c r="H51" i="1"/>
  <c r="H52" i="1"/>
  <c r="H54" i="1"/>
  <c r="H55" i="1"/>
  <c r="H56" i="1"/>
  <c r="H57" i="1"/>
  <c r="H59" i="1"/>
  <c r="H60" i="1"/>
  <c r="H61" i="1"/>
  <c r="H66" i="1"/>
  <c r="H67" i="1"/>
  <c r="H68" i="1"/>
  <c r="H70" i="1"/>
  <c r="H71" i="1"/>
  <c r="H73" i="1"/>
  <c r="H75" i="1"/>
  <c r="H76" i="1"/>
  <c r="H77" i="1"/>
  <c r="H79" i="1"/>
  <c r="H80" i="1"/>
  <c r="H81" i="1"/>
  <c r="H83" i="1"/>
  <c r="H84" i="1"/>
  <c r="H86" i="1"/>
  <c r="H87" i="1"/>
  <c r="H88" i="1"/>
  <c r="H91" i="1"/>
  <c r="H92" i="1"/>
  <c r="H93" i="1"/>
  <c r="H95" i="1"/>
  <c r="H96" i="1"/>
  <c r="H97" i="1"/>
  <c r="H99" i="1"/>
  <c r="H101" i="1"/>
  <c r="H102" i="1"/>
  <c r="H103" i="1"/>
  <c r="H105" i="1"/>
  <c r="H106" i="1"/>
  <c r="H107" i="1"/>
  <c r="H108" i="1"/>
  <c r="H109" i="1"/>
  <c r="H114" i="1"/>
  <c r="H115" i="1"/>
  <c r="H117" i="1"/>
  <c r="H118" i="1"/>
  <c r="H120" i="1"/>
  <c r="H129" i="1"/>
  <c r="H130" i="1"/>
  <c r="H131" i="1"/>
  <c r="H133" i="1"/>
  <c r="H135" i="1"/>
  <c r="H136" i="1"/>
  <c r="H137" i="1"/>
  <c r="H140" i="1"/>
  <c r="H141" i="1"/>
  <c r="H142" i="1"/>
  <c r="H146" i="1"/>
  <c r="H147" i="1"/>
  <c r="H148" i="1"/>
  <c r="H149" i="1"/>
  <c r="H150" i="1"/>
  <c r="H151" i="1"/>
  <c r="H152" i="1"/>
  <c r="H153" i="1"/>
  <c r="H154" i="1"/>
  <c r="H160" i="1"/>
  <c r="H161" i="1"/>
  <c r="H162" i="1"/>
  <c r="H165" i="1"/>
  <c r="H166" i="1"/>
  <c r="H167" i="1"/>
  <c r="H168" i="1"/>
  <c r="H169" i="1"/>
  <c r="H170" i="1"/>
  <c r="H172" i="1"/>
  <c r="H18" i="1"/>
</calcChain>
</file>

<file path=xl/sharedStrings.xml><?xml version="1.0" encoding="utf-8"?>
<sst xmlns="http://schemas.openxmlformats.org/spreadsheetml/2006/main" count="296" uniqueCount="264">
  <si>
    <r>
      <rPr>
        <b/>
        <sz val="10"/>
        <color theme="1"/>
        <rFont val="Calibri"/>
        <family val="2"/>
        <scheme val="minor"/>
      </rPr>
      <t>Fecha:</t>
    </r>
    <r>
      <rPr>
        <sz val="10"/>
        <color theme="1"/>
        <rFont val="Calibri"/>
        <family val="2"/>
        <scheme val="minor"/>
      </rPr>
      <t xml:space="preserve"> </t>
    </r>
  </si>
  <si>
    <t>Productos</t>
  </si>
  <si>
    <t>Formato</t>
  </si>
  <si>
    <t>Disponibilidad</t>
  </si>
  <si>
    <t>Condiciones de entrega</t>
  </si>
  <si>
    <t>Precios</t>
  </si>
  <si>
    <t>Entrega</t>
  </si>
  <si>
    <t xml:space="preserve">Dentro de las 48 hrs hábiles de recepcionada y confirmada la O/C. </t>
  </si>
  <si>
    <t>Horario de atención</t>
  </si>
  <si>
    <t>Días hábiles de Lunes a Viernes de 8:30 -12:30 y de 13:30 - 16:00 hrs</t>
  </si>
  <si>
    <t>Datos Alimentos 4M SPA</t>
  </si>
  <si>
    <t>Razón social</t>
  </si>
  <si>
    <t>Alimentos 4M SPA</t>
  </si>
  <si>
    <t>Giro</t>
  </si>
  <si>
    <t>Comercialización de Alimentos</t>
  </si>
  <si>
    <t>Rut</t>
  </si>
  <si>
    <t>76.367.656-0</t>
  </si>
  <si>
    <t>Dirección</t>
  </si>
  <si>
    <t>Chacabuco 1302, Santiago</t>
  </si>
  <si>
    <t>Fono</t>
  </si>
  <si>
    <t>56-22-6811931</t>
  </si>
  <si>
    <t>Cta Cte</t>
  </si>
  <si>
    <t>162-24161-05</t>
  </si>
  <si>
    <t>Banco</t>
  </si>
  <si>
    <t>Banco de Chile</t>
  </si>
  <si>
    <t>Precio neto</t>
  </si>
  <si>
    <r>
      <t xml:space="preserve">                                                                   </t>
    </r>
    <r>
      <rPr>
        <b/>
        <u/>
        <sz val="20"/>
        <color theme="1"/>
        <rFont val="Calibri"/>
        <family val="2"/>
        <scheme val="minor"/>
      </rPr>
      <t>LISTA DE PRECIOS NETOS</t>
    </r>
  </si>
  <si>
    <t xml:space="preserve">AZUCARES </t>
  </si>
  <si>
    <t>IVA</t>
  </si>
  <si>
    <t>Precio Bruto</t>
  </si>
  <si>
    <t>LEGUMBRES</t>
  </si>
  <si>
    <t>Incluyen el despacho en Santiago por pedidos sobre 200.000 netos</t>
  </si>
  <si>
    <t>Retiro en Carrascal 3310, Quinta normal.</t>
  </si>
  <si>
    <t>1111001100100</t>
  </si>
  <si>
    <t/>
  </si>
  <si>
    <t>1071001100100</t>
  </si>
  <si>
    <t>1071001100101</t>
  </si>
  <si>
    <t>1071001100104</t>
  </si>
  <si>
    <t>1071003100100</t>
  </si>
  <si>
    <t>1071002100100</t>
  </si>
  <si>
    <t>1071006100100</t>
  </si>
  <si>
    <t>1071004100100</t>
  </si>
  <si>
    <t>1071004100102</t>
  </si>
  <si>
    <t>1061001100100</t>
  </si>
  <si>
    <t>1061001100101</t>
  </si>
  <si>
    <t>1061001100102</t>
  </si>
  <si>
    <t>1061001101100</t>
  </si>
  <si>
    <t>1061001101101</t>
  </si>
  <si>
    <t>1061001101102</t>
  </si>
  <si>
    <t>1051001100100</t>
  </si>
  <si>
    <t>1051001100101</t>
  </si>
  <si>
    <t>1051001100102</t>
  </si>
  <si>
    <t>1051003102100</t>
  </si>
  <si>
    <t>1081001100100</t>
  </si>
  <si>
    <t>1081001100103</t>
  </si>
  <si>
    <t>1081001100101</t>
  </si>
  <si>
    <t>1071007103100</t>
  </si>
  <si>
    <t>1071007101100</t>
  </si>
  <si>
    <t>1071007101101</t>
  </si>
  <si>
    <t>1071007101104</t>
  </si>
  <si>
    <t>1071007100101</t>
  </si>
  <si>
    <t>1071007100102</t>
  </si>
  <si>
    <t>1071007100103</t>
  </si>
  <si>
    <t>1071007102100</t>
  </si>
  <si>
    <t>1071007102102</t>
  </si>
  <si>
    <t>1071008101100</t>
  </si>
  <si>
    <t>1071008102100</t>
  </si>
  <si>
    <t>1071008100100</t>
  </si>
  <si>
    <t>1071010100100</t>
  </si>
  <si>
    <t>1071010100102</t>
  </si>
  <si>
    <t>1071009100100</t>
  </si>
  <si>
    <t>1071005100100</t>
  </si>
  <si>
    <t>1071005100101</t>
  </si>
  <si>
    <t>1071005100102</t>
  </si>
  <si>
    <t>1071005101100</t>
  </si>
  <si>
    <t>1071005101101</t>
  </si>
  <si>
    <t>1071005101102</t>
  </si>
  <si>
    <t>1051005100100</t>
  </si>
  <si>
    <t>1051005100101</t>
  </si>
  <si>
    <t>1051006100100</t>
  </si>
  <si>
    <t>1051006100101</t>
  </si>
  <si>
    <t>1051004100100</t>
  </si>
  <si>
    <t>1071011101102</t>
  </si>
  <si>
    <t>1071011101100</t>
  </si>
  <si>
    <t>1071011101101</t>
  </si>
  <si>
    <t>1071011102103</t>
  </si>
  <si>
    <t>1071011102100</t>
  </si>
  <si>
    <t>1071011102101</t>
  </si>
  <si>
    <t>1071011100100</t>
  </si>
  <si>
    <t>1081002101100</t>
  </si>
  <si>
    <t>1081002101101</t>
  </si>
  <si>
    <t>1081002101102</t>
  </si>
  <si>
    <t>1081002104100</t>
  </si>
  <si>
    <t>1081002104101</t>
  </si>
  <si>
    <t>1081002102100</t>
  </si>
  <si>
    <t>1081002102101</t>
  </si>
  <si>
    <t>1081002103100</t>
  </si>
  <si>
    <t>1051002101100</t>
  </si>
  <si>
    <t>1051002100100</t>
  </si>
  <si>
    <t>1041006100100</t>
  </si>
  <si>
    <t>1041006102100</t>
  </si>
  <si>
    <t>1041006102101</t>
  </si>
  <si>
    <t>1041006101100</t>
  </si>
  <si>
    <t>1041006101101</t>
  </si>
  <si>
    <t>1041003100100</t>
  </si>
  <si>
    <t>1041003100101</t>
  </si>
  <si>
    <t>1041003100102</t>
  </si>
  <si>
    <t>1041004100101</t>
  </si>
  <si>
    <t>1041004100100</t>
  </si>
  <si>
    <t>1041004100103</t>
  </si>
  <si>
    <t>1041001100100</t>
  </si>
  <si>
    <t>1041005100100</t>
  </si>
  <si>
    <t>1041005100101</t>
  </si>
  <si>
    <t>1041005100103</t>
  </si>
  <si>
    <t>1041002100100</t>
  </si>
  <si>
    <t>1041002100101</t>
  </si>
  <si>
    <t>1041002100102</t>
  </si>
  <si>
    <t>1031001101100</t>
  </si>
  <si>
    <t>1031001101101</t>
  </si>
  <si>
    <t>1031003100100</t>
  </si>
  <si>
    <t>1031003100101</t>
  </si>
  <si>
    <t>1031005100100</t>
  </si>
  <si>
    <t>1031005100101</t>
  </si>
  <si>
    <t>1031004100101</t>
  </si>
  <si>
    <t>1031002100100</t>
  </si>
  <si>
    <t>1031002100101</t>
  </si>
  <si>
    <t>1001001100100</t>
  </si>
  <si>
    <t>1001001100101</t>
  </si>
  <si>
    <t>1001001100102</t>
  </si>
  <si>
    <t>1001001100103</t>
  </si>
  <si>
    <t>1001002100100</t>
  </si>
  <si>
    <t>1001002100102</t>
  </si>
  <si>
    <t>1001002101100</t>
  </si>
  <si>
    <t>1001003106101</t>
  </si>
  <si>
    <t>1001003106100</t>
  </si>
  <si>
    <t>1001003105100</t>
  </si>
  <si>
    <t>1021001100101</t>
  </si>
  <si>
    <t>1021001100100</t>
  </si>
  <si>
    <t>Número de artículo</t>
  </si>
  <si>
    <t>Descripción</t>
  </si>
  <si>
    <t>Fecha del sistema</t>
  </si>
  <si>
    <t>Fecha de contabilización</t>
  </si>
  <si>
    <t>Documento</t>
  </si>
  <si>
    <t>Almacén</t>
  </si>
  <si>
    <t>Cantidad</t>
  </si>
  <si>
    <t>Costos</t>
  </si>
  <si>
    <t>Valor trans.</t>
  </si>
  <si>
    <t>Cantidad acumulada</t>
  </si>
  <si>
    <t>Valor acumulado</t>
  </si>
  <si>
    <t>AZ. FLOR CAMSA 500 GRAMOS</t>
  </si>
  <si>
    <t>AZ. FLOR CAMSA 1 KILO</t>
  </si>
  <si>
    <t>AZUCAR FLOR 10 KG</t>
  </si>
  <si>
    <t>AZUCAR FLOR 25 KILOS ALM</t>
  </si>
  <si>
    <t>AZUCAR CAMSA 1 KILO</t>
  </si>
  <si>
    <t>AZUCAR CAMSA 5 KG</t>
  </si>
  <si>
    <t>AZUCAR IMPORT. GRAN. 25 KILOS</t>
  </si>
  <si>
    <t>AZ. GRANULADA SAN ISIDRO 1 KILO</t>
  </si>
  <si>
    <t>AZUCAR IMPORTADA G4</t>
  </si>
  <si>
    <t>AZ. RUBIA IC 2.5 (25 KILOS)</t>
  </si>
  <si>
    <t>AZ. RUBIA IC 1.0 (25 KILOS)</t>
  </si>
  <si>
    <t>AZ. RUBIA IC 1.0 1 KILO</t>
  </si>
  <si>
    <t>BARRIDO</t>
  </si>
  <si>
    <t>ALMIDON CAMSA 1 KILO</t>
  </si>
  <si>
    <t>ALMIDON</t>
  </si>
  <si>
    <t>GARBANZOS CON PIEL</t>
  </si>
  <si>
    <t>GARBANZOS SIN PIEL 25KGS</t>
  </si>
  <si>
    <t>GARBANZOS SIN PIEL 1 KILO</t>
  </si>
  <si>
    <t>LENTEJAS CAMSA 25 KILOS</t>
  </si>
  <si>
    <t>LENTEJAS CAMSA 1 KILO</t>
  </si>
  <si>
    <t>POROTOS ALUBIA 25 KILOS</t>
  </si>
  <si>
    <t>POROTOS BLANCO 1 KILO</t>
  </si>
  <si>
    <t>POROTOS CRANBERRY 1 KILO</t>
  </si>
  <si>
    <t>POROTOS NEGRO 25 KILOS</t>
  </si>
  <si>
    <t>POROTO NEGRO 1 KILO</t>
  </si>
  <si>
    <t>HARINA LINAZA 20 KILOS</t>
  </si>
  <si>
    <t>SEMILLA CALABAZA</t>
  </si>
  <si>
    <t>SEMILLA CALABAZA 5 KG</t>
  </si>
  <si>
    <t>SEMILLA CALABAZA 1 KILO</t>
  </si>
  <si>
    <t>SEMILLA CHIA 25 KILOS</t>
  </si>
  <si>
    <t>SEMILLA CHIA 5 KG</t>
  </si>
  <si>
    <t>SEMILLA LINAZA 5 KILOS</t>
  </si>
  <si>
    <t>SEMILLA LINAZA 25 KILOS</t>
  </si>
  <si>
    <t>SEMILLA LINAZA 1 KILO</t>
  </si>
  <si>
    <t>SEMILLA LINAZA BL 5 KILOS</t>
  </si>
  <si>
    <t>SEMILLA MARAVILLA 22.68 KG</t>
  </si>
  <si>
    <t>SEMILLA MARAVILLA 5 KG</t>
  </si>
  <si>
    <t>SEMILLA MARAVILLA 25 KG</t>
  </si>
  <si>
    <t>SEMILLA MARAVILLA 1 KILO</t>
  </si>
  <si>
    <t>SESAMO BLANCO 25 KGS</t>
  </si>
  <si>
    <t>SESAMO BLANCO 5 KG</t>
  </si>
  <si>
    <t>SESAMO BLANCO 1 KILO</t>
  </si>
  <si>
    <t>SESAMO NEGRO 25 KGS</t>
  </si>
  <si>
    <t>SESAMO NEGRO 5 KG</t>
  </si>
  <si>
    <t>SESAMO TOSTADO 25 KGS</t>
  </si>
  <si>
    <t>SESAMO TOSTADO 5 KG</t>
  </si>
  <si>
    <t>SESAMO TOSTADO 1 KG</t>
  </si>
  <si>
    <t>CRANBERRY 11.34 KG.</t>
  </si>
  <si>
    <t>CRANBERRY 5 KG</t>
  </si>
  <si>
    <t>CRANBERRY 1 KILO</t>
  </si>
  <si>
    <t>HUESILLOS</t>
  </si>
  <si>
    <t>PASA RUBIA COMERCIAL 10 KG</t>
  </si>
  <si>
    <t>PASA FLAME 10 KILOS</t>
  </si>
  <si>
    <t>PASA RUBIA 10 KILOS</t>
  </si>
  <si>
    <t>AVENA INSTANTANEA 25 KILOS</t>
  </si>
  <si>
    <t>AVENA INSTANTANEA 5 KG</t>
  </si>
  <si>
    <t>AVENA INSTANTANEA 1 KG</t>
  </si>
  <si>
    <t>AVENA INTEGRAL 25 KILOS</t>
  </si>
  <si>
    <t>AVENA INTEGRAL 5 KG</t>
  </si>
  <si>
    <t>ALMENDRAS ENTERA 10 KILOS</t>
  </si>
  <si>
    <t>ALMENDRA ENTERA 5 KG</t>
  </si>
  <si>
    <t>ALMENDRA ENTERA 1 KILO</t>
  </si>
  <si>
    <t>ALMENDRA ENTERA CAJA 22,68KGS</t>
  </si>
  <si>
    <t>ALMENDRA LAMINADA CAJA 11,34KGS</t>
  </si>
  <si>
    <t>ALMENDRA PARTIDA 10 KILOS</t>
  </si>
  <si>
    <t>AVELLANA EUROPEA 5 KG</t>
  </si>
  <si>
    <t>AVELLANA EUROPEA</t>
  </si>
  <si>
    <t>CASTAÑA CAJU TOSTADA</t>
  </si>
  <si>
    <t>CASTAÑA CAJU TOSTADA 5 KG</t>
  </si>
  <si>
    <t>CASTAÑA CAJU TOSTADA SALADA</t>
  </si>
  <si>
    <t>CASTAÑA CAJU TOSTADA SALADA 5 KG</t>
  </si>
  <si>
    <t>HARINA DE ALMENDRA CAJA 11,34KGS</t>
  </si>
  <si>
    <t>HARINA DE ALMENDRAS SIN PIEL 1 KG</t>
  </si>
  <si>
    <t>MANI TOSTADO SIN SAL 25 KILOS</t>
  </si>
  <si>
    <t>MANI TOSTADO SIN SAL 5 KG</t>
  </si>
  <si>
    <t>MANI TOST. SIN SAL 1 KILO</t>
  </si>
  <si>
    <t>MANI TOSTADO SALADO 25 KILOS</t>
  </si>
  <si>
    <t>MANI TOSTADO SALADO 5 KG</t>
  </si>
  <si>
    <t>MANI CONFITADO 10 KG</t>
  </si>
  <si>
    <t>MANI RUNNER</t>
  </si>
  <si>
    <t>MANI CROCANTE CEBOLLA - PEREJIL</t>
  </si>
  <si>
    <t>MANI CROCANTE NATURAL</t>
  </si>
  <si>
    <t>MANI CROCANTE PICANTE</t>
  </si>
  <si>
    <t>NUEZ CUARTO CLARO</t>
  </si>
  <si>
    <t>NUEZ MARIPOSA CLARA 5 KG</t>
  </si>
  <si>
    <t>PISTACHO TOSTADO S/ CASCARA 6 KGS</t>
  </si>
  <si>
    <t>PISTACHO C/C TOSTADO 5 KG</t>
  </si>
  <si>
    <t>PISTACHO TOSTADO S/ SAL 10 KGS</t>
  </si>
  <si>
    <t>PISTACHO C/C TOSTADO SALADO 5 KG</t>
  </si>
  <si>
    <t>PISTACHO TOSTADO SALADO 10 KGS</t>
  </si>
  <si>
    <t>MAIZ POP CORN BUTTERFLY 25 KILOS</t>
  </si>
  <si>
    <t>MAIZ POP CORN BUTTERFLY 1 KILO</t>
  </si>
  <si>
    <t>MAIZ POP CORN 500 GRAMOS</t>
  </si>
  <si>
    <t>MAIZ POP CORN BUTTERFLY 5 KG</t>
  </si>
  <si>
    <t>QUINOA BLANCA 25 KILOS</t>
  </si>
  <si>
    <t>QUINOA BLANCA 5 KG</t>
  </si>
  <si>
    <t>QUINOA BLANCA 1 KILO</t>
  </si>
  <si>
    <t>QUINOA NEGRA 25 KILOS</t>
  </si>
  <si>
    <t>QUINOA NEGRA 5 KG</t>
  </si>
  <si>
    <t>QUINOA POP 6 KILOS</t>
  </si>
  <si>
    <t>QUINOA ROJA 25 KILOS</t>
  </si>
  <si>
    <t>QUINOA ROJA 5 KG</t>
  </si>
  <si>
    <t>BOLSAS CONTENEDORAS 32.5 X 62</t>
  </si>
  <si>
    <t>BOLSAS INTERIOR TRANSP. 40X46</t>
  </si>
  <si>
    <t>BOLSA FRUTOS SECOS 1 KILO</t>
  </si>
  <si>
    <t>BOLSA CONTENEDORA FRUTOS SECOS 10X1 KILOS</t>
  </si>
  <si>
    <t>BOLSA FRUTOS SECOS 500 GR</t>
  </si>
  <si>
    <t>SACO BLANCO TELA 40X46</t>
  </si>
  <si>
    <t>ALIMENTO DE PERROS BALANCEAR ADULTO 15 KGS</t>
  </si>
  <si>
    <t>1041006100101</t>
  </si>
  <si>
    <t>Neto Formato</t>
  </si>
  <si>
    <t>GOJI BERRY</t>
  </si>
  <si>
    <t>Sin Stock</t>
  </si>
  <si>
    <t>sin stock</t>
  </si>
  <si>
    <t>ARROZ GRADO 2 CAMSA 1 KILO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</si>
</sst>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3" fontId="0" fillId="2" borderId="0" xfId="0" applyNumberFormat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/>
    <xf numFmtId="3" fontId="4" fillId="2" borderId="1" xfId="0" applyNumberFormat="1" applyFont="1" applyFill="1" applyBorder="1" applyAlignment="1">
      <alignment horizontal="center"/>
    </xf>
    <xf numFmtId="0" fontId="7" fillId="2" borderId="0" xfId="0" applyFont="1" applyFill="1"/>
    <xf numFmtId="0" fontId="7" fillId="0" borderId="1" xfId="0" applyFont="1" applyBorder="1"/>
    <xf numFmtId="0" fontId="7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7" fillId="2" borderId="0" xfId="0" applyFont="1" applyFill="1" applyBorder="1"/>
    <xf numFmtId="3" fontId="4" fillId="2" borderId="0" xfId="0" applyNumberFormat="1" applyFont="1" applyFill="1" applyBorder="1" applyAlignment="1">
      <alignment horizontal="center"/>
    </xf>
    <xf numFmtId="3" fontId="0" fillId="0" borderId="0" xfId="0" applyNumberFormat="1"/>
    <xf numFmtId="4" fontId="0" fillId="0" borderId="0" xfId="0" applyNumberFormat="1"/>
    <xf numFmtId="1" fontId="0" fillId="0" borderId="0" xfId="0" applyNumberFormat="1"/>
    <xf numFmtId="1" fontId="7" fillId="2" borderId="1" xfId="0" applyNumberFormat="1" applyFont="1" applyFill="1" applyBorder="1" applyAlignment="1">
      <alignment horizontal="left"/>
    </xf>
    <xf numFmtId="1" fontId="7" fillId="2" borderId="0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1" fontId="1" fillId="2" borderId="0" xfId="0" applyNumberFormat="1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2DB5.406922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699407</xdr:colOff>
      <xdr:row>0</xdr:row>
      <xdr:rowOff>97971</xdr:rowOff>
    </xdr:from>
    <xdr:to>
      <xdr:col>9</xdr:col>
      <xdr:colOff>1028247</xdr:colOff>
      <xdr:row>8</xdr:row>
      <xdr:rowOff>70848</xdr:rowOff>
    </xdr:to>
    <xdr:pic>
      <xdr:nvPicPr>
        <xdr:cNvPr id="4" name="x_Imagen 1" descr="cid:image001.png@01D52DB5.4069222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007" y="97971"/>
          <a:ext cx="10202183" cy="1453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o%20Lucas/Lista%20de%20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tiago"/>
      <sheetName val="Sheet1"/>
    </sheetNames>
    <sheetDataSet>
      <sheetData sheetId="0">
        <row r="9">
          <cell r="C9" t="str">
            <v xml:space="preserve">                                                                   LISTA DE PRECIOS</v>
          </cell>
        </row>
        <row r="12">
          <cell r="C12">
            <v>44796</v>
          </cell>
        </row>
        <row r="16">
          <cell r="C16" t="str">
            <v>Productos</v>
          </cell>
          <cell r="D16" t="str">
            <v>Precio / Kg</v>
          </cell>
          <cell r="E16" t="str">
            <v>Precio Minimo</v>
          </cell>
          <cell r="G16" t="str">
            <v>Precio Formato</v>
          </cell>
          <cell r="I16" t="str">
            <v>Formato</v>
          </cell>
        </row>
        <row r="17">
          <cell r="B17" t="str">
            <v>1111001100100</v>
          </cell>
          <cell r="C17" t="str">
            <v>ALIMENTO DE PERROS BALANCEAR ADULTO 15 KGS</v>
          </cell>
          <cell r="D17">
            <v>830</v>
          </cell>
          <cell r="E17">
            <v>750</v>
          </cell>
          <cell r="G17">
            <v>12450</v>
          </cell>
          <cell r="H17">
            <v>11250</v>
          </cell>
          <cell r="I17" t="str">
            <v>Saco 15 kilos</v>
          </cell>
          <cell r="J17">
            <v>15</v>
          </cell>
        </row>
        <row r="18">
          <cell r="B18">
            <v>1111002100100</v>
          </cell>
          <cell r="C18" t="str">
            <v>ALIMENTO DE PERROS BALANCEAR CACHORRO 10 KGS</v>
          </cell>
          <cell r="D18">
            <v>950</v>
          </cell>
          <cell r="E18">
            <v>845</v>
          </cell>
          <cell r="G18">
            <v>9500</v>
          </cell>
          <cell r="H18">
            <v>8450</v>
          </cell>
          <cell r="I18" t="str">
            <v>Saco 10 Kilos</v>
          </cell>
          <cell r="J18">
            <v>10</v>
          </cell>
        </row>
        <row r="19">
          <cell r="B19">
            <v>1111003100100</v>
          </cell>
          <cell r="C19" t="str">
            <v>ALIMENTO DE GATOS BALANCEAR 10 KGS</v>
          </cell>
          <cell r="D19">
            <v>920</v>
          </cell>
          <cell r="E19">
            <v>850</v>
          </cell>
          <cell r="G19">
            <v>9200</v>
          </cell>
          <cell r="H19">
            <v>8500</v>
          </cell>
          <cell r="I19" t="str">
            <v>Saco 10 Kilos</v>
          </cell>
          <cell r="J19">
            <v>10</v>
          </cell>
        </row>
        <row r="20">
          <cell r="B20">
            <v>1111001100101</v>
          </cell>
          <cell r="C20" t="str">
            <v>ALIMENTO DE PERROS WENUY ADULTO 15 KGS</v>
          </cell>
          <cell r="D20">
            <v>830</v>
          </cell>
          <cell r="E20">
            <v>750</v>
          </cell>
          <cell r="G20">
            <v>12450</v>
          </cell>
          <cell r="H20">
            <v>11250</v>
          </cell>
          <cell r="I20" t="str">
            <v>Saco 15 kilos</v>
          </cell>
          <cell r="J20">
            <v>15</v>
          </cell>
        </row>
        <row r="21">
          <cell r="B21">
            <v>1111002101100</v>
          </cell>
          <cell r="C21" t="str">
            <v>ALIMENTO DE PERROS WENUY CACHORRO 15 KGS</v>
          </cell>
          <cell r="D21">
            <v>950</v>
          </cell>
          <cell r="E21">
            <v>830</v>
          </cell>
          <cell r="G21">
            <v>14250</v>
          </cell>
          <cell r="H21">
            <v>12450</v>
          </cell>
          <cell r="I21" t="str">
            <v>Saco 15 kilos</v>
          </cell>
          <cell r="J21">
            <v>15</v>
          </cell>
        </row>
        <row r="22">
          <cell r="B22">
            <v>1111002100102</v>
          </cell>
          <cell r="C22" t="str">
            <v>ALIMENTO DE PERROS DOG PRICE ADULTO 15 KGS</v>
          </cell>
          <cell r="D22">
            <v>830</v>
          </cell>
          <cell r="E22">
            <v>710</v>
          </cell>
          <cell r="G22">
            <v>12450</v>
          </cell>
          <cell r="H22">
            <v>10650</v>
          </cell>
          <cell r="I22" t="str">
            <v>Saco 15 kilos</v>
          </cell>
          <cell r="J22">
            <v>15</v>
          </cell>
        </row>
        <row r="23">
          <cell r="B23" t="str">
            <v/>
          </cell>
          <cell r="C23" t="str">
            <v/>
          </cell>
          <cell r="G23" t="str">
            <v/>
          </cell>
          <cell r="H23" t="str">
            <v/>
          </cell>
        </row>
        <row r="24">
          <cell r="B24" t="str">
            <v>1071001100100</v>
          </cell>
          <cell r="C24" t="str">
            <v>ALMENDRAS ENTERA 10 KILOS</v>
          </cell>
          <cell r="D24">
            <v>6000</v>
          </cell>
          <cell r="E24">
            <v>5650</v>
          </cell>
          <cell r="G24">
            <v>60000</v>
          </cell>
          <cell r="H24">
            <v>56500</v>
          </cell>
          <cell r="I24" t="str">
            <v>Caja 10 Kg</v>
          </cell>
          <cell r="J24">
            <v>10</v>
          </cell>
        </row>
        <row r="25">
          <cell r="B25" t="str">
            <v>1071001100101</v>
          </cell>
          <cell r="C25" t="str">
            <v>ALMENDRA ENTERA 5 KG</v>
          </cell>
          <cell r="D25">
            <v>7000</v>
          </cell>
          <cell r="E25">
            <v>6600</v>
          </cell>
          <cell r="G25">
            <v>35000</v>
          </cell>
          <cell r="H25">
            <v>33000</v>
          </cell>
          <cell r="I25" t="str">
            <v>Bolsa 5 kilos</v>
          </cell>
          <cell r="J25">
            <v>5</v>
          </cell>
        </row>
        <row r="26">
          <cell r="B26" t="str">
            <v>1071001100104</v>
          </cell>
          <cell r="C26" t="str">
            <v>ALMENDRA ENTERA 1 KILO</v>
          </cell>
          <cell r="D26">
            <v>7500</v>
          </cell>
          <cell r="E26">
            <v>7100</v>
          </cell>
          <cell r="G26">
            <v>75000</v>
          </cell>
          <cell r="H26">
            <v>71000</v>
          </cell>
          <cell r="I26" t="str">
            <v>Manga 10 x 1</v>
          </cell>
          <cell r="J26">
            <v>10</v>
          </cell>
        </row>
        <row r="27">
          <cell r="B27" t="str">
            <v>1071003100100</v>
          </cell>
          <cell r="C27" t="str">
            <v>ALMENDRA PARTIDA 10 KILOS</v>
          </cell>
          <cell r="D27">
            <v>5600</v>
          </cell>
          <cell r="E27">
            <v>4800</v>
          </cell>
          <cell r="G27">
            <v>56000</v>
          </cell>
          <cell r="H27">
            <v>48000</v>
          </cell>
          <cell r="I27" t="str">
            <v>Caja 10 Kg</v>
          </cell>
          <cell r="J27">
            <v>10</v>
          </cell>
        </row>
        <row r="28">
          <cell r="B28" t="str">
            <v/>
          </cell>
          <cell r="C28" t="str">
            <v/>
          </cell>
          <cell r="G28" t="str">
            <v/>
          </cell>
          <cell r="H28" t="str">
            <v/>
          </cell>
        </row>
        <row r="29">
          <cell r="B29" t="str">
            <v>1071002100100</v>
          </cell>
          <cell r="C29" t="str">
            <v>ALMENDRA LAMINADA CAJA 11,34KGS</v>
          </cell>
          <cell r="D29">
            <v>7500</v>
          </cell>
          <cell r="E29">
            <v>6950</v>
          </cell>
          <cell r="G29">
            <v>85050</v>
          </cell>
          <cell r="H29">
            <v>78813</v>
          </cell>
          <cell r="I29" t="str">
            <v>Caja 11,34 Kg</v>
          </cell>
          <cell r="J29">
            <v>11.34</v>
          </cell>
        </row>
        <row r="30">
          <cell r="B30" t="str">
            <v>1071006100100</v>
          </cell>
          <cell r="C30" t="str">
            <v>HARINA DE ALMENDRA CAJA 11,34KGS</v>
          </cell>
          <cell r="D30">
            <v>7500</v>
          </cell>
          <cell r="E30">
            <v>6950</v>
          </cell>
          <cell r="G30">
            <v>85050</v>
          </cell>
          <cell r="H30">
            <v>78813</v>
          </cell>
          <cell r="I30" t="str">
            <v>Caja 11,34 Kg</v>
          </cell>
          <cell r="J30">
            <v>11.34</v>
          </cell>
        </row>
        <row r="31">
          <cell r="B31" t="str">
            <v/>
          </cell>
          <cell r="C31" t="str">
            <v/>
          </cell>
          <cell r="G31" t="str">
            <v/>
          </cell>
          <cell r="H31" t="str">
            <v/>
          </cell>
        </row>
        <row r="32">
          <cell r="B32" t="str">
            <v>1071004100100</v>
          </cell>
          <cell r="C32" t="str">
            <v>AVELLANA EUROPEA 5 KG</v>
          </cell>
          <cell r="D32">
            <v>11900</v>
          </cell>
          <cell r="E32">
            <v>11300</v>
          </cell>
          <cell r="G32">
            <v>59500</v>
          </cell>
          <cell r="H32">
            <v>56500</v>
          </cell>
          <cell r="I32" t="str">
            <v>Bolsa 5 Kg</v>
          </cell>
          <cell r="J32">
            <v>5</v>
          </cell>
        </row>
        <row r="33">
          <cell r="B33" t="str">
            <v>1071004100102</v>
          </cell>
          <cell r="C33" t="str">
            <v>AVELLANA EUROPEA 1 KILO</v>
          </cell>
          <cell r="D33">
            <v>12500</v>
          </cell>
          <cell r="E33">
            <v>12000</v>
          </cell>
          <cell r="G33">
            <v>125000</v>
          </cell>
          <cell r="H33">
            <v>120000</v>
          </cell>
          <cell r="I33" t="str">
            <v>Manga 10 x 1</v>
          </cell>
          <cell r="J33">
            <v>10</v>
          </cell>
        </row>
        <row r="34">
          <cell r="B34" t="str">
            <v/>
          </cell>
          <cell r="C34" t="str">
            <v/>
          </cell>
          <cell r="G34" t="str">
            <v/>
          </cell>
          <cell r="H34" t="str">
            <v/>
          </cell>
        </row>
        <row r="35">
          <cell r="B35" t="str">
            <v>1061001100100</v>
          </cell>
          <cell r="C35" t="str">
            <v>AVENA INSTANTANEA 25 KILOS</v>
          </cell>
          <cell r="D35">
            <v>780</v>
          </cell>
          <cell r="E35">
            <v>670</v>
          </cell>
          <cell r="G35">
            <v>19500</v>
          </cell>
          <cell r="H35">
            <v>16750</v>
          </cell>
          <cell r="I35" t="str">
            <v>Saco 25 Kg</v>
          </cell>
          <cell r="J35">
            <v>25</v>
          </cell>
        </row>
        <row r="36">
          <cell r="B36" t="str">
            <v>1061001100101</v>
          </cell>
          <cell r="C36" t="str">
            <v>AVENA INSTANTANEA 5 KG</v>
          </cell>
          <cell r="D36">
            <v>900</v>
          </cell>
          <cell r="E36">
            <v>780</v>
          </cell>
          <cell r="G36">
            <v>4500</v>
          </cell>
          <cell r="H36">
            <v>3900</v>
          </cell>
          <cell r="I36" t="str">
            <v>Bolsa 5 kilos</v>
          </cell>
          <cell r="J36">
            <v>5</v>
          </cell>
        </row>
        <row r="37">
          <cell r="B37" t="str">
            <v>1061001100102</v>
          </cell>
          <cell r="C37" t="str">
            <v>AVENA INSTANTANEA 1 KG</v>
          </cell>
          <cell r="D37">
            <v>1200</v>
          </cell>
          <cell r="E37">
            <v>1100</v>
          </cell>
          <cell r="G37">
            <v>6000</v>
          </cell>
          <cell r="H37">
            <v>5500</v>
          </cell>
          <cell r="I37" t="str">
            <v>Manga 5 x 1</v>
          </cell>
          <cell r="J37">
            <v>5</v>
          </cell>
        </row>
        <row r="38">
          <cell r="B38" t="str">
            <v/>
          </cell>
          <cell r="C38" t="str">
            <v/>
          </cell>
          <cell r="G38" t="str">
            <v/>
          </cell>
          <cell r="H38" t="str">
            <v/>
          </cell>
        </row>
        <row r="39">
          <cell r="B39" t="str">
            <v>1061001101100</v>
          </cell>
          <cell r="C39" t="str">
            <v>AVENA INTEGRAL 25 KILOS</v>
          </cell>
          <cell r="D39">
            <v>780</v>
          </cell>
          <cell r="E39">
            <v>670</v>
          </cell>
          <cell r="G39">
            <v>19500</v>
          </cell>
          <cell r="H39">
            <v>16750</v>
          </cell>
          <cell r="I39" t="str">
            <v>Saco 25Kg</v>
          </cell>
          <cell r="J39">
            <v>25</v>
          </cell>
        </row>
        <row r="40">
          <cell r="B40" t="str">
            <v>1061001101101</v>
          </cell>
          <cell r="C40" t="str">
            <v>AVENA INTEGRAL 5 KG</v>
          </cell>
          <cell r="D40">
            <v>900</v>
          </cell>
          <cell r="E40">
            <v>780</v>
          </cell>
          <cell r="G40">
            <v>4500</v>
          </cell>
          <cell r="H40">
            <v>3900</v>
          </cell>
          <cell r="I40" t="str">
            <v>Bolsa 5 kilos</v>
          </cell>
          <cell r="J40">
            <v>5</v>
          </cell>
        </row>
        <row r="41">
          <cell r="B41" t="str">
            <v>1061001101102</v>
          </cell>
          <cell r="C41" t="str">
            <v>AVENA INTEGRAL 1 KG</v>
          </cell>
          <cell r="D41">
            <v>1200</v>
          </cell>
          <cell r="E41">
            <v>1100</v>
          </cell>
          <cell r="G41">
            <v>6000</v>
          </cell>
          <cell r="H41">
            <v>5500</v>
          </cell>
          <cell r="I41" t="str">
            <v>Manga 5 x 1</v>
          </cell>
          <cell r="J41">
            <v>5</v>
          </cell>
        </row>
        <row r="42">
          <cell r="B42" t="str">
            <v/>
          </cell>
          <cell r="C42" t="str">
            <v/>
          </cell>
          <cell r="G42" t="str">
            <v/>
          </cell>
          <cell r="H42" t="str">
            <v/>
          </cell>
        </row>
        <row r="43">
          <cell r="B43" t="str">
            <v>1051001100100</v>
          </cell>
          <cell r="C43" t="str">
            <v>CRANBERRY 11.34 KG.</v>
          </cell>
          <cell r="D43">
            <v>4300</v>
          </cell>
          <cell r="E43">
            <v>3900</v>
          </cell>
          <cell r="G43">
            <v>48762</v>
          </cell>
          <cell r="H43">
            <v>44226</v>
          </cell>
          <cell r="I43" t="str">
            <v>Caja 11,34 Kg</v>
          </cell>
          <cell r="J43">
            <v>11.34</v>
          </cell>
        </row>
        <row r="44">
          <cell r="B44" t="str">
            <v>1051001100101</v>
          </cell>
          <cell r="C44" t="str">
            <v>CRANBERRY 5 KG</v>
          </cell>
          <cell r="D44">
            <v>4700</v>
          </cell>
          <cell r="E44">
            <v>4400</v>
          </cell>
          <cell r="G44">
            <v>23500</v>
          </cell>
          <cell r="H44">
            <v>22000</v>
          </cell>
          <cell r="I44" t="str">
            <v>Bolsa 5 kilos</v>
          </cell>
          <cell r="J44">
            <v>5</v>
          </cell>
        </row>
        <row r="45">
          <cell r="B45" t="str">
            <v>1051001100102</v>
          </cell>
          <cell r="C45" t="str">
            <v>CRANBERRY 1 KILO</v>
          </cell>
          <cell r="D45">
            <v>5200</v>
          </cell>
          <cell r="E45">
            <v>4800</v>
          </cell>
          <cell r="G45">
            <v>52000</v>
          </cell>
          <cell r="H45">
            <v>48000</v>
          </cell>
          <cell r="I45" t="str">
            <v>Manga 10 x 1</v>
          </cell>
          <cell r="J45">
            <v>10</v>
          </cell>
        </row>
        <row r="46">
          <cell r="B46" t="str">
            <v/>
          </cell>
          <cell r="C46" t="str">
            <v/>
          </cell>
          <cell r="G46" t="str">
            <v/>
          </cell>
          <cell r="H46" t="str">
            <v/>
          </cell>
        </row>
        <row r="47">
          <cell r="B47" t="str">
            <v>1051003102100</v>
          </cell>
          <cell r="C47" t="str">
            <v>HUESILLOS</v>
          </cell>
          <cell r="D47" t="str">
            <v>Sin Stock</v>
          </cell>
          <cell r="E47" t="str">
            <v>Sin Stock</v>
          </cell>
          <cell r="G47" t="e">
            <v>#VALUE!</v>
          </cell>
          <cell r="H47" t="e">
            <v>#VALUE!</v>
          </cell>
          <cell r="I47" t="str">
            <v>Caja 10 Kg</v>
          </cell>
          <cell r="J47">
            <v>10</v>
          </cell>
        </row>
        <row r="48">
          <cell r="B48" t="str">
            <v>1081001100100</v>
          </cell>
          <cell r="C48" t="str">
            <v>MAIZ POP CORN BUTTERFLY 25 KILOS</v>
          </cell>
          <cell r="D48">
            <v>1100</v>
          </cell>
          <cell r="E48">
            <v>805</v>
          </cell>
          <cell r="G48">
            <v>27500</v>
          </cell>
          <cell r="H48">
            <v>20125</v>
          </cell>
          <cell r="I48" t="str">
            <v>Saco 25 Kg</v>
          </cell>
          <cell r="J48">
            <v>25</v>
          </cell>
        </row>
        <row r="49">
          <cell r="B49" t="str">
            <v>1081001100103</v>
          </cell>
          <cell r="C49" t="str">
            <v>MAIZ POP CORN BUTTERFLY 5 KG</v>
          </cell>
          <cell r="D49">
            <v>1450</v>
          </cell>
          <cell r="E49">
            <v>1100</v>
          </cell>
          <cell r="G49">
            <v>7250</v>
          </cell>
          <cell r="H49">
            <v>5500</v>
          </cell>
          <cell r="I49" t="str">
            <v>Bolsa 5 kilos</v>
          </cell>
          <cell r="J49">
            <v>5</v>
          </cell>
        </row>
        <row r="50">
          <cell r="B50" t="str">
            <v>1081001100101</v>
          </cell>
          <cell r="C50" t="str">
            <v>MAIZ POP CORN BUTTERFLY 1 KILO</v>
          </cell>
          <cell r="D50">
            <v>1800</v>
          </cell>
          <cell r="E50">
            <v>1450</v>
          </cell>
          <cell r="G50">
            <v>18000</v>
          </cell>
          <cell r="H50">
            <v>14500</v>
          </cell>
          <cell r="I50" t="str">
            <v>Manga 10 x 1</v>
          </cell>
          <cell r="J50">
            <v>10</v>
          </cell>
        </row>
        <row r="51">
          <cell r="B51" t="str">
            <v/>
          </cell>
          <cell r="C51" t="str">
            <v/>
          </cell>
          <cell r="G51" t="str">
            <v/>
          </cell>
          <cell r="H51" t="str">
            <v/>
          </cell>
        </row>
        <row r="52">
          <cell r="B52" t="str">
            <v>1071007103100</v>
          </cell>
          <cell r="C52" t="str">
            <v>MANI RUNNER</v>
          </cell>
          <cell r="D52">
            <v>1550</v>
          </cell>
          <cell r="E52">
            <v>1430</v>
          </cell>
          <cell r="G52">
            <v>38750</v>
          </cell>
          <cell r="H52">
            <v>35750</v>
          </cell>
          <cell r="I52" t="str">
            <v>Saco 25 Kg</v>
          </cell>
          <cell r="J52">
            <v>25</v>
          </cell>
        </row>
        <row r="53">
          <cell r="B53" t="str">
            <v>1071007101100</v>
          </cell>
          <cell r="C53" t="str">
            <v>MANI TOSTADO SALADO 25 KILOS</v>
          </cell>
          <cell r="D53">
            <v>2000</v>
          </cell>
          <cell r="E53">
            <v>1800</v>
          </cell>
          <cell r="G53">
            <v>50000</v>
          </cell>
          <cell r="H53">
            <v>45000</v>
          </cell>
          <cell r="I53" t="str">
            <v>Saco 25 Kg</v>
          </cell>
          <cell r="J53">
            <v>25</v>
          </cell>
        </row>
        <row r="54">
          <cell r="B54" t="str">
            <v>1071007101101</v>
          </cell>
          <cell r="C54" t="str">
            <v>MANI TOSTADO SALADO 5 KG</v>
          </cell>
          <cell r="D54">
            <v>2350</v>
          </cell>
          <cell r="E54">
            <v>2000</v>
          </cell>
          <cell r="G54">
            <v>11750</v>
          </cell>
          <cell r="H54">
            <v>10000</v>
          </cell>
          <cell r="I54" t="str">
            <v>Bolsa 5 kilos</v>
          </cell>
          <cell r="J54">
            <v>5</v>
          </cell>
        </row>
        <row r="55">
          <cell r="B55" t="str">
            <v>1071007101104</v>
          </cell>
          <cell r="C55" t="str">
            <v>MANI TOST. SALADO 1 KILO</v>
          </cell>
          <cell r="D55">
            <v>2700</v>
          </cell>
          <cell r="E55">
            <v>2350</v>
          </cell>
          <cell r="G55">
            <v>27000</v>
          </cell>
          <cell r="H55">
            <v>23500</v>
          </cell>
          <cell r="I55" t="str">
            <v>Manga 10 x 1</v>
          </cell>
          <cell r="J55">
            <v>10</v>
          </cell>
        </row>
        <row r="56">
          <cell r="B56" t="str">
            <v/>
          </cell>
          <cell r="G56" t="str">
            <v/>
          </cell>
          <cell r="H56" t="str">
            <v/>
          </cell>
        </row>
        <row r="57">
          <cell r="B57" t="str">
            <v>1071007100101</v>
          </cell>
          <cell r="C57" t="str">
            <v>MANI TOSTADO SIN SAL 25 KILOS</v>
          </cell>
          <cell r="D57">
            <v>2000</v>
          </cell>
          <cell r="E57">
            <v>1800</v>
          </cell>
          <cell r="G57">
            <v>50000</v>
          </cell>
          <cell r="H57">
            <v>45000</v>
          </cell>
          <cell r="I57" t="str">
            <v>Saco 25 Kg</v>
          </cell>
          <cell r="J57">
            <v>25</v>
          </cell>
        </row>
        <row r="58">
          <cell r="B58" t="str">
            <v>1071007100102</v>
          </cell>
          <cell r="C58" t="str">
            <v>MANI TOSTADO SIN SAL 5 KG</v>
          </cell>
          <cell r="D58">
            <v>2350</v>
          </cell>
          <cell r="E58">
            <v>2000</v>
          </cell>
          <cell r="G58">
            <v>11750</v>
          </cell>
          <cell r="H58">
            <v>10000</v>
          </cell>
          <cell r="I58" t="str">
            <v>Bolsa 5 kilos</v>
          </cell>
          <cell r="J58">
            <v>5</v>
          </cell>
        </row>
        <row r="59">
          <cell r="B59" t="str">
            <v>1071007100103</v>
          </cell>
          <cell r="C59" t="str">
            <v>MANI TOST. SIN SAL 1 KILO</v>
          </cell>
          <cell r="D59">
            <v>2700</v>
          </cell>
          <cell r="E59">
            <v>2350</v>
          </cell>
          <cell r="G59">
            <v>27000</v>
          </cell>
          <cell r="H59">
            <v>23500</v>
          </cell>
          <cell r="I59" t="str">
            <v>Manga 10 x 1</v>
          </cell>
          <cell r="J59">
            <v>10</v>
          </cell>
        </row>
        <row r="60">
          <cell r="B60" t="str">
            <v/>
          </cell>
          <cell r="C60" t="str">
            <v/>
          </cell>
          <cell r="G60" t="str">
            <v/>
          </cell>
          <cell r="H60" t="str">
            <v/>
          </cell>
        </row>
        <row r="61">
          <cell r="B61" t="str">
            <v>1071007102100</v>
          </cell>
          <cell r="C61" t="str">
            <v>MANI CONFITADO 10 KG</v>
          </cell>
          <cell r="D61" t="str">
            <v>Sin Stock</v>
          </cell>
          <cell r="E61" t="str">
            <v>Sin Stock</v>
          </cell>
          <cell r="G61" t="str">
            <v>Sin Stock</v>
          </cell>
          <cell r="H61" t="str">
            <v>Sin Stock</v>
          </cell>
          <cell r="I61" t="str">
            <v>Caja 10 Kg</v>
          </cell>
          <cell r="J61">
            <v>10</v>
          </cell>
        </row>
        <row r="62">
          <cell r="B62" t="str">
            <v>1071007102102</v>
          </cell>
          <cell r="C62" t="str">
            <v>MANI CONFITADO 1 KG</v>
          </cell>
          <cell r="D62" t="str">
            <v>Sin Stock</v>
          </cell>
          <cell r="E62" t="str">
            <v>Sin Stock</v>
          </cell>
          <cell r="G62" t="str">
            <v>Sin Stock</v>
          </cell>
          <cell r="H62" t="str">
            <v>Sin Stock</v>
          </cell>
          <cell r="I62" t="str">
            <v>Manga 10 x 1</v>
          </cell>
          <cell r="J62">
            <v>10</v>
          </cell>
        </row>
        <row r="63">
          <cell r="B63" t="str">
            <v/>
          </cell>
          <cell r="C63" t="str">
            <v/>
          </cell>
          <cell r="G63" t="str">
            <v/>
          </cell>
          <cell r="H63" t="str">
            <v/>
          </cell>
        </row>
        <row r="64">
          <cell r="B64" t="str">
            <v>1071008101100</v>
          </cell>
          <cell r="C64" t="str">
            <v>MANI CROCANTE NATURAL</v>
          </cell>
          <cell r="D64">
            <v>2000</v>
          </cell>
          <cell r="E64">
            <v>1850</v>
          </cell>
          <cell r="G64">
            <v>20000</v>
          </cell>
          <cell r="H64">
            <v>18500</v>
          </cell>
          <cell r="I64" t="str">
            <v>Caja 10 Kg</v>
          </cell>
          <cell r="J64">
            <v>10</v>
          </cell>
        </row>
        <row r="65">
          <cell r="B65" t="str">
            <v>1071008102100</v>
          </cell>
          <cell r="C65" t="str">
            <v>MANI CROCANTE PICANTE</v>
          </cell>
          <cell r="D65">
            <v>2000</v>
          </cell>
          <cell r="E65">
            <v>1850</v>
          </cell>
          <cell r="G65">
            <v>20000</v>
          </cell>
          <cell r="H65">
            <v>18500</v>
          </cell>
          <cell r="I65" t="str">
            <v>Caja 10 Kg</v>
          </cell>
          <cell r="J65">
            <v>10</v>
          </cell>
        </row>
        <row r="66">
          <cell r="B66" t="str">
            <v>1071008100100</v>
          </cell>
          <cell r="C66" t="str">
            <v>MANI CROCANTE CEBOLLA - PEREJIL</v>
          </cell>
          <cell r="D66">
            <v>2000</v>
          </cell>
          <cell r="E66">
            <v>1850</v>
          </cell>
          <cell r="G66">
            <v>20000</v>
          </cell>
          <cell r="H66">
            <v>18500</v>
          </cell>
          <cell r="I66" t="str">
            <v>Caja 10 Kg</v>
          </cell>
          <cell r="J66">
            <v>10</v>
          </cell>
        </row>
        <row r="67">
          <cell r="B67" t="str">
            <v/>
          </cell>
          <cell r="C67" t="str">
            <v/>
          </cell>
          <cell r="G67" t="str">
            <v/>
          </cell>
          <cell r="H67" t="str">
            <v/>
          </cell>
        </row>
        <row r="68">
          <cell r="B68" t="str">
            <v/>
          </cell>
          <cell r="C68" t="str">
            <v/>
          </cell>
          <cell r="G68" t="str">
            <v/>
          </cell>
          <cell r="H68" t="str">
            <v/>
          </cell>
        </row>
        <row r="69">
          <cell r="B69" t="str">
            <v>1071010100100</v>
          </cell>
          <cell r="C69" t="str">
            <v>NUEZ MARIPOSA CLARA 5 KG</v>
          </cell>
          <cell r="D69">
            <v>7500</v>
          </cell>
          <cell r="E69">
            <v>7300</v>
          </cell>
          <cell r="G69">
            <v>75000</v>
          </cell>
          <cell r="H69">
            <v>73000</v>
          </cell>
          <cell r="I69" t="str">
            <v>Caja 10 Kg</v>
          </cell>
          <cell r="J69">
            <v>10</v>
          </cell>
        </row>
        <row r="70">
          <cell r="B70" t="str">
            <v>1071010100100</v>
          </cell>
          <cell r="C70" t="str">
            <v>NUEZ MARIPOSA CLARA 5 KG</v>
          </cell>
          <cell r="D70">
            <v>7500</v>
          </cell>
          <cell r="E70">
            <v>7300</v>
          </cell>
          <cell r="G70">
            <v>37500</v>
          </cell>
          <cell r="H70">
            <v>36500</v>
          </cell>
          <cell r="I70" t="str">
            <v>Bolsa 5 kilos</v>
          </cell>
          <cell r="J70">
            <v>5</v>
          </cell>
        </row>
        <row r="71">
          <cell r="B71" t="str">
            <v>1071010100102</v>
          </cell>
          <cell r="C71" t="str">
            <v>NUEZ MARIPOSA CLARA 1 KG</v>
          </cell>
          <cell r="D71">
            <v>8500</v>
          </cell>
          <cell r="E71">
            <v>8000</v>
          </cell>
          <cell r="G71">
            <v>42500</v>
          </cell>
          <cell r="H71">
            <v>40000</v>
          </cell>
          <cell r="I71" t="str">
            <v>Manga 5 x 1</v>
          </cell>
          <cell r="J71">
            <v>5</v>
          </cell>
        </row>
        <row r="72">
          <cell r="B72" t="str">
            <v/>
          </cell>
          <cell r="C72" t="str">
            <v/>
          </cell>
          <cell r="G72" t="str">
            <v/>
          </cell>
          <cell r="H72" t="str">
            <v/>
          </cell>
        </row>
        <row r="73">
          <cell r="B73" t="str">
            <v>1071009100100</v>
          </cell>
          <cell r="C73" t="str">
            <v>NUEZ CUARTO CLARO</v>
          </cell>
          <cell r="D73">
            <v>6500</v>
          </cell>
          <cell r="E73">
            <v>6500</v>
          </cell>
          <cell r="G73">
            <v>65000</v>
          </cell>
          <cell r="H73">
            <v>65000</v>
          </cell>
          <cell r="I73" t="str">
            <v>Caja 10 Kg</v>
          </cell>
          <cell r="J73">
            <v>10</v>
          </cell>
        </row>
        <row r="74">
          <cell r="B74" t="str">
            <v/>
          </cell>
          <cell r="C74" t="str">
            <v/>
          </cell>
          <cell r="G74" t="str">
            <v/>
          </cell>
          <cell r="H74" t="str">
            <v/>
          </cell>
        </row>
        <row r="75">
          <cell r="B75" t="str">
            <v>1071005100100</v>
          </cell>
          <cell r="C75" t="str">
            <v>CASTAÑA CAJU TOSTADA</v>
          </cell>
          <cell r="D75">
            <v>11000</v>
          </cell>
          <cell r="E75">
            <v>10000</v>
          </cell>
          <cell r="G75">
            <v>124740</v>
          </cell>
          <cell r="H75">
            <v>113400</v>
          </cell>
          <cell r="I75" t="str">
            <v>Caja 11,34 Kg</v>
          </cell>
          <cell r="J75">
            <v>11.34</v>
          </cell>
        </row>
        <row r="76">
          <cell r="B76" t="str">
            <v>1071005100101</v>
          </cell>
          <cell r="C76" t="str">
            <v>CASTAÑA CAJU TOSTADA 5 KG</v>
          </cell>
          <cell r="D76">
            <v>12000</v>
          </cell>
          <cell r="E76">
            <v>11000</v>
          </cell>
          <cell r="G76">
            <v>60000</v>
          </cell>
          <cell r="H76">
            <v>55000</v>
          </cell>
          <cell r="I76" t="str">
            <v>Bolsa 5 Kilos</v>
          </cell>
          <cell r="J76">
            <v>5</v>
          </cell>
        </row>
        <row r="77">
          <cell r="B77" t="str">
            <v>1071005100102</v>
          </cell>
          <cell r="C77" t="str">
            <v>CASTAÑA CAJU TOSTADA S/SAL 1 KILO</v>
          </cell>
          <cell r="D77">
            <v>13000</v>
          </cell>
          <cell r="E77">
            <v>12000</v>
          </cell>
          <cell r="G77">
            <v>130000</v>
          </cell>
          <cell r="H77">
            <v>120000</v>
          </cell>
          <cell r="I77" t="str">
            <v>Manga 10 x 1</v>
          </cell>
          <cell r="J77">
            <v>10</v>
          </cell>
        </row>
        <row r="78">
          <cell r="B78" t="str">
            <v/>
          </cell>
          <cell r="C78" t="str">
            <v/>
          </cell>
          <cell r="G78" t="str">
            <v/>
          </cell>
          <cell r="H78" t="str">
            <v/>
          </cell>
        </row>
        <row r="79">
          <cell r="B79" t="str">
            <v>1071005101100</v>
          </cell>
          <cell r="C79" t="str">
            <v>CASTAÑA CAJU TOSTADA SALADA</v>
          </cell>
          <cell r="D79">
            <v>11000</v>
          </cell>
          <cell r="E79">
            <v>10000</v>
          </cell>
          <cell r="G79">
            <v>124740</v>
          </cell>
          <cell r="H79">
            <v>113400</v>
          </cell>
          <cell r="I79" t="str">
            <v>Caja 11,34 Kg</v>
          </cell>
          <cell r="J79">
            <v>11.34</v>
          </cell>
        </row>
        <row r="80">
          <cell r="B80" t="str">
            <v>1071005101101</v>
          </cell>
          <cell r="C80" t="str">
            <v>CASTAÑA CAJU TOSTADA SALADA 5 KG</v>
          </cell>
          <cell r="D80">
            <v>12000</v>
          </cell>
          <cell r="E80">
            <v>11000</v>
          </cell>
          <cell r="G80">
            <v>60000</v>
          </cell>
          <cell r="H80">
            <v>55000</v>
          </cell>
          <cell r="I80" t="str">
            <v>Bolsa 5 kilos</v>
          </cell>
          <cell r="J80">
            <v>5</v>
          </cell>
        </row>
        <row r="81">
          <cell r="B81" t="str">
            <v>1071005101102</v>
          </cell>
          <cell r="C81" t="str">
            <v>CASTAÑA CAJU TOSTADA SALADA 1 KILO</v>
          </cell>
          <cell r="D81">
            <v>13000</v>
          </cell>
          <cell r="E81">
            <v>12000</v>
          </cell>
          <cell r="G81">
            <v>130000</v>
          </cell>
          <cell r="H81">
            <v>120000</v>
          </cell>
          <cell r="I81" t="str">
            <v>Manga 10 x 1</v>
          </cell>
          <cell r="J81">
            <v>10</v>
          </cell>
        </row>
        <row r="82">
          <cell r="B82" t="str">
            <v/>
          </cell>
          <cell r="C82" t="str">
            <v/>
          </cell>
          <cell r="G82" t="str">
            <v/>
          </cell>
          <cell r="H82" t="str">
            <v/>
          </cell>
        </row>
        <row r="83">
          <cell r="B83" t="str">
            <v>1051005100100</v>
          </cell>
          <cell r="C83" t="str">
            <v>PASA FLAME 10 KILOS</v>
          </cell>
          <cell r="D83">
            <v>2150</v>
          </cell>
          <cell r="E83">
            <v>1600</v>
          </cell>
          <cell r="G83">
            <v>21500</v>
          </cell>
          <cell r="H83">
            <v>16000</v>
          </cell>
          <cell r="I83" t="str">
            <v>Caja 10 Kg</v>
          </cell>
          <cell r="J83">
            <v>10</v>
          </cell>
        </row>
        <row r="84">
          <cell r="B84" t="str">
            <v>1051005100101</v>
          </cell>
          <cell r="C84" t="str">
            <v>PASA FLAME 1 KILO</v>
          </cell>
          <cell r="D84">
            <v>2600</v>
          </cell>
          <cell r="E84">
            <v>2200</v>
          </cell>
          <cell r="G84">
            <v>26000</v>
          </cell>
          <cell r="H84">
            <v>22000</v>
          </cell>
          <cell r="I84" t="str">
            <v>Manga 10 x 1</v>
          </cell>
          <cell r="J84">
            <v>10</v>
          </cell>
        </row>
        <row r="85">
          <cell r="B85" t="str">
            <v/>
          </cell>
          <cell r="C85" t="str">
            <v/>
          </cell>
          <cell r="G85" t="str">
            <v/>
          </cell>
          <cell r="H85" t="str">
            <v/>
          </cell>
        </row>
        <row r="86">
          <cell r="B86" t="str">
            <v>1051006100100</v>
          </cell>
          <cell r="C86" t="str">
            <v>PASA RUBIA 10 KILOS</v>
          </cell>
          <cell r="D86">
            <v>3700</v>
          </cell>
          <cell r="E86">
            <v>3450</v>
          </cell>
          <cell r="G86">
            <v>37000</v>
          </cell>
          <cell r="H86">
            <v>34500</v>
          </cell>
          <cell r="I86" t="str">
            <v>Caja 10 Kg</v>
          </cell>
          <cell r="J86">
            <v>10</v>
          </cell>
        </row>
        <row r="87">
          <cell r="B87" t="str">
            <v>1051006100101</v>
          </cell>
          <cell r="C87" t="str">
            <v>PASA RUBIA 1 KILO</v>
          </cell>
          <cell r="D87">
            <v>4200</v>
          </cell>
          <cell r="E87">
            <v>3800</v>
          </cell>
          <cell r="G87">
            <v>42000</v>
          </cell>
          <cell r="H87">
            <v>38000</v>
          </cell>
          <cell r="I87" t="str">
            <v>Manga 10 x 1</v>
          </cell>
          <cell r="J87">
            <v>10</v>
          </cell>
        </row>
        <row r="88">
          <cell r="B88" t="str">
            <v>1051004100100</v>
          </cell>
          <cell r="C88" t="str">
            <v>PASA RUBIA COMERCIAL 10 KG</v>
          </cell>
          <cell r="D88">
            <v>2000</v>
          </cell>
          <cell r="E88">
            <v>2000</v>
          </cell>
          <cell r="G88">
            <v>20000</v>
          </cell>
          <cell r="H88">
            <v>20000</v>
          </cell>
          <cell r="I88" t="str">
            <v>Caja 10 Kg</v>
          </cell>
          <cell r="J88">
            <v>10</v>
          </cell>
        </row>
        <row r="89">
          <cell r="B89" t="str">
            <v/>
          </cell>
          <cell r="C89" t="str">
            <v/>
          </cell>
          <cell r="G89" t="str">
            <v/>
          </cell>
          <cell r="H89" t="str">
            <v/>
          </cell>
        </row>
        <row r="90">
          <cell r="B90" t="str">
            <v>1071011101102</v>
          </cell>
          <cell r="C90" t="str">
            <v>PISTACHO TOSTADO S/ SAL 10 kGS</v>
          </cell>
          <cell r="D90">
            <v>9600</v>
          </cell>
          <cell r="E90">
            <v>8300</v>
          </cell>
          <cell r="G90">
            <v>96000</v>
          </cell>
          <cell r="H90">
            <v>83000</v>
          </cell>
          <cell r="I90" t="str">
            <v>Caja 10 Kg</v>
          </cell>
          <cell r="J90">
            <v>10</v>
          </cell>
        </row>
        <row r="91">
          <cell r="B91" t="str">
            <v>1071011101100</v>
          </cell>
          <cell r="C91" t="str">
            <v>PISTACHO C/C TOSTADO 5 KG</v>
          </cell>
          <cell r="D91">
            <v>11300</v>
          </cell>
          <cell r="E91">
            <v>9600</v>
          </cell>
          <cell r="G91">
            <v>56500</v>
          </cell>
          <cell r="H91">
            <v>48000</v>
          </cell>
          <cell r="I91" t="str">
            <v>Bolsa 5 kilos</v>
          </cell>
          <cell r="J91">
            <v>5</v>
          </cell>
        </row>
        <row r="92">
          <cell r="B92" t="str">
            <v>1071011101101</v>
          </cell>
          <cell r="C92" t="str">
            <v>PISTACHO TOSTADO S/ SAL 1 KILO</v>
          </cell>
          <cell r="D92">
            <v>12500</v>
          </cell>
          <cell r="E92">
            <v>11000</v>
          </cell>
          <cell r="G92">
            <v>125000</v>
          </cell>
          <cell r="H92">
            <v>110000</v>
          </cell>
          <cell r="I92" t="str">
            <v>Manga 10 x 1</v>
          </cell>
          <cell r="J92">
            <v>10</v>
          </cell>
        </row>
        <row r="93">
          <cell r="B93" t="str">
            <v/>
          </cell>
          <cell r="C93" t="str">
            <v/>
          </cell>
          <cell r="G93" t="str">
            <v/>
          </cell>
          <cell r="H93" t="str">
            <v/>
          </cell>
        </row>
        <row r="94">
          <cell r="B94" t="str">
            <v>1071011102103</v>
          </cell>
          <cell r="C94" t="str">
            <v>PISTACHO TOSTADO SALADO 10 KGS</v>
          </cell>
          <cell r="D94">
            <v>9600</v>
          </cell>
          <cell r="E94">
            <v>8600</v>
          </cell>
          <cell r="G94">
            <v>96000</v>
          </cell>
          <cell r="H94">
            <v>86000</v>
          </cell>
          <cell r="I94" t="str">
            <v>Caja 10 Kg</v>
          </cell>
          <cell r="J94">
            <v>10</v>
          </cell>
        </row>
        <row r="95">
          <cell r="B95" t="str">
            <v>1071011102100</v>
          </cell>
          <cell r="C95" t="str">
            <v>PISTACHO C/C TOSTADO SALADO 5 KG</v>
          </cell>
          <cell r="D95">
            <v>11300</v>
          </cell>
          <cell r="E95">
            <v>9600</v>
          </cell>
          <cell r="G95">
            <v>56500</v>
          </cell>
          <cell r="H95">
            <v>48000</v>
          </cell>
          <cell r="I95" t="str">
            <v>Bolsa 5 kilos</v>
          </cell>
          <cell r="J95">
            <v>5</v>
          </cell>
        </row>
        <row r="96">
          <cell r="B96" t="str">
            <v>1071011102101</v>
          </cell>
          <cell r="C96" t="str">
            <v>PISTACHO TOSTADO SALADO 1 KILO</v>
          </cell>
          <cell r="D96">
            <v>12500</v>
          </cell>
          <cell r="E96">
            <v>11000</v>
          </cell>
          <cell r="G96">
            <v>125000</v>
          </cell>
          <cell r="H96">
            <v>110000</v>
          </cell>
          <cell r="I96" t="str">
            <v>Manga 10 x 1</v>
          </cell>
          <cell r="J96">
            <v>10</v>
          </cell>
        </row>
        <row r="97">
          <cell r="B97" t="str">
            <v/>
          </cell>
          <cell r="C97" t="str">
            <v/>
          </cell>
          <cell r="G97" t="str">
            <v/>
          </cell>
          <cell r="H97" t="str">
            <v/>
          </cell>
        </row>
        <row r="98">
          <cell r="B98" t="str">
            <v>1071011100100</v>
          </cell>
          <cell r="C98" t="str">
            <v>PISTACHO TOSTADO S/ CASCARA 6 KGS</v>
          </cell>
          <cell r="D98">
            <v>19700</v>
          </cell>
          <cell r="E98">
            <v>18700</v>
          </cell>
          <cell r="G98">
            <v>118200</v>
          </cell>
          <cell r="H98">
            <v>112200</v>
          </cell>
          <cell r="I98" t="str">
            <v>bolsa 6 Kg</v>
          </cell>
          <cell r="J98">
            <v>6</v>
          </cell>
        </row>
        <row r="99">
          <cell r="B99" t="str">
            <v/>
          </cell>
          <cell r="C99" t="str">
            <v/>
          </cell>
          <cell r="G99" t="str">
            <v/>
          </cell>
          <cell r="H99" t="str">
            <v/>
          </cell>
        </row>
        <row r="100">
          <cell r="B100" t="str">
            <v>1081002101100</v>
          </cell>
          <cell r="C100" t="str">
            <v>QUINOA BLANCA 25 KILOS</v>
          </cell>
          <cell r="D100">
            <v>2100</v>
          </cell>
          <cell r="E100">
            <v>1700</v>
          </cell>
          <cell r="G100">
            <v>52500</v>
          </cell>
          <cell r="H100">
            <v>42500</v>
          </cell>
          <cell r="I100" t="str">
            <v>Saco 25 Kg</v>
          </cell>
          <cell r="J100">
            <v>25</v>
          </cell>
        </row>
        <row r="101">
          <cell r="B101" t="str">
            <v>1081002101101</v>
          </cell>
          <cell r="C101" t="str">
            <v>QUINOA BLANCA 5 KG</v>
          </cell>
          <cell r="D101">
            <v>2500</v>
          </cell>
          <cell r="E101">
            <v>2100</v>
          </cell>
          <cell r="G101">
            <v>12500</v>
          </cell>
          <cell r="H101">
            <v>10500</v>
          </cell>
          <cell r="I101" t="str">
            <v>Bolsa 5 kilos</v>
          </cell>
          <cell r="J101">
            <v>5</v>
          </cell>
        </row>
        <row r="102">
          <cell r="B102" t="str">
            <v>1081002101102</v>
          </cell>
          <cell r="C102" t="str">
            <v>QUINOA BLANCA 1 KILO</v>
          </cell>
          <cell r="D102">
            <v>2900</v>
          </cell>
          <cell r="E102">
            <v>2600</v>
          </cell>
          <cell r="G102">
            <v>29000</v>
          </cell>
          <cell r="H102">
            <v>26000</v>
          </cell>
          <cell r="I102" t="str">
            <v>Manga 10 x 1</v>
          </cell>
          <cell r="J102">
            <v>10</v>
          </cell>
        </row>
        <row r="103">
          <cell r="B103" t="str">
            <v/>
          </cell>
          <cell r="C103" t="str">
            <v/>
          </cell>
          <cell r="G103" t="str">
            <v/>
          </cell>
          <cell r="H103" t="str">
            <v/>
          </cell>
        </row>
        <row r="104">
          <cell r="B104" t="str">
            <v>1081002104100</v>
          </cell>
          <cell r="C104" t="str">
            <v>QUINOA ROJA 25 KILOS</v>
          </cell>
          <cell r="D104">
            <v>2350</v>
          </cell>
          <cell r="E104">
            <v>1900</v>
          </cell>
          <cell r="G104">
            <v>58750</v>
          </cell>
          <cell r="H104">
            <v>47500</v>
          </cell>
          <cell r="I104" t="str">
            <v>Saco 25 Kg</v>
          </cell>
          <cell r="J104">
            <v>25</v>
          </cell>
        </row>
        <row r="105">
          <cell r="B105" t="str">
            <v>1081002104101</v>
          </cell>
          <cell r="C105" t="str">
            <v>QUINOA ROJA 5 KG</v>
          </cell>
          <cell r="D105">
            <v>2700</v>
          </cell>
          <cell r="E105">
            <v>2350</v>
          </cell>
          <cell r="G105">
            <v>13500</v>
          </cell>
          <cell r="H105">
            <v>11750</v>
          </cell>
          <cell r="I105" t="str">
            <v>Bolsa 5 kilos</v>
          </cell>
          <cell r="J105">
            <v>5</v>
          </cell>
        </row>
        <row r="106">
          <cell r="B106" t="str">
            <v>1081002102100</v>
          </cell>
          <cell r="C106" t="str">
            <v>QUINOA NEGRA 25 KILOS</v>
          </cell>
          <cell r="D106">
            <v>2700</v>
          </cell>
          <cell r="E106">
            <v>2500</v>
          </cell>
          <cell r="G106">
            <v>67500</v>
          </cell>
          <cell r="H106">
            <v>62500</v>
          </cell>
          <cell r="I106" t="str">
            <v>Saco 25 Kg</v>
          </cell>
          <cell r="J106">
            <v>25</v>
          </cell>
        </row>
        <row r="107">
          <cell r="B107" t="str">
            <v>1081002102101</v>
          </cell>
          <cell r="C107" t="str">
            <v>QUINOA NEGRA 5 KG</v>
          </cell>
          <cell r="D107">
            <v>3200</v>
          </cell>
          <cell r="E107">
            <v>2800</v>
          </cell>
          <cell r="G107">
            <v>16000</v>
          </cell>
          <cell r="H107">
            <v>14000</v>
          </cell>
          <cell r="I107" t="str">
            <v>Bolsa 5 kilos</v>
          </cell>
          <cell r="J107">
            <v>5</v>
          </cell>
        </row>
        <row r="108">
          <cell r="B108" t="str">
            <v>1081002103100</v>
          </cell>
          <cell r="C108" t="str">
            <v>QUINOA POP 6 KILOS</v>
          </cell>
          <cell r="D108">
            <v>5500</v>
          </cell>
          <cell r="E108">
            <v>5000</v>
          </cell>
          <cell r="G108">
            <v>33000</v>
          </cell>
          <cell r="H108">
            <v>30000</v>
          </cell>
          <cell r="I108" t="str">
            <v>Saco 6 Kg</v>
          </cell>
          <cell r="J108">
            <v>6</v>
          </cell>
        </row>
        <row r="109">
          <cell r="B109" t="str">
            <v/>
          </cell>
          <cell r="C109" t="str">
            <v/>
          </cell>
          <cell r="G109" t="str">
            <v/>
          </cell>
          <cell r="H109" t="str">
            <v/>
          </cell>
        </row>
        <row r="110">
          <cell r="B110" t="str">
            <v>1051002101100</v>
          </cell>
          <cell r="C110" t="str">
            <v>DATILES CAJA 10 KGS</v>
          </cell>
          <cell r="D110">
            <v>2000</v>
          </cell>
          <cell r="E110">
            <v>1800</v>
          </cell>
          <cell r="G110">
            <v>20000</v>
          </cell>
          <cell r="H110">
            <v>18000</v>
          </cell>
          <cell r="I110" t="str">
            <v>Caja 10 kg</v>
          </cell>
          <cell r="J110">
            <v>10</v>
          </cell>
        </row>
        <row r="111">
          <cell r="B111" t="str">
            <v>1051002100100</v>
          </cell>
          <cell r="C111" t="str">
            <v>PASTA DE DATILES CAJA 10 KGS</v>
          </cell>
          <cell r="D111">
            <v>2000</v>
          </cell>
          <cell r="E111">
            <v>1800</v>
          </cell>
          <cell r="G111">
            <v>20000</v>
          </cell>
          <cell r="H111">
            <v>18000</v>
          </cell>
          <cell r="I111" t="str">
            <v>Caja 10 kg</v>
          </cell>
          <cell r="J111">
            <v>10</v>
          </cell>
        </row>
        <row r="112">
          <cell r="B112" t="str">
            <v/>
          </cell>
          <cell r="C112" t="str">
            <v/>
          </cell>
          <cell r="G112" t="str">
            <v/>
          </cell>
          <cell r="H112" t="str">
            <v/>
          </cell>
        </row>
        <row r="113">
          <cell r="B113" t="str">
            <v>1041006100100</v>
          </cell>
          <cell r="C113" t="str">
            <v>SESAMO BLANCO 25 KGS</v>
          </cell>
          <cell r="D113">
            <v>3000</v>
          </cell>
          <cell r="E113">
            <v>2850</v>
          </cell>
          <cell r="G113">
            <v>75000</v>
          </cell>
          <cell r="H113">
            <v>71250</v>
          </cell>
          <cell r="I113" t="str">
            <v>Saco 25 Kg</v>
          </cell>
          <cell r="J113">
            <v>25</v>
          </cell>
        </row>
        <row r="114">
          <cell r="B114" t="str">
            <v>1041006100101</v>
          </cell>
          <cell r="C114" t="str">
            <v>SESAMO BLANCO 5 KG</v>
          </cell>
          <cell r="D114">
            <v>3400</v>
          </cell>
          <cell r="E114">
            <v>3000</v>
          </cell>
          <cell r="G114">
            <v>17000</v>
          </cell>
          <cell r="H114">
            <v>15000</v>
          </cell>
          <cell r="I114" t="str">
            <v>Bolsa 5 kilos</v>
          </cell>
          <cell r="J114">
            <v>5</v>
          </cell>
        </row>
        <row r="115">
          <cell r="B115" t="str">
            <v/>
          </cell>
          <cell r="C115" t="str">
            <v/>
          </cell>
          <cell r="G115" t="str">
            <v/>
          </cell>
          <cell r="H115" t="str">
            <v/>
          </cell>
        </row>
        <row r="116">
          <cell r="B116" t="str">
            <v>1041006102100</v>
          </cell>
          <cell r="C116" t="str">
            <v>SESAMO TOSTADO 25 KGS</v>
          </cell>
          <cell r="D116">
            <v>1850</v>
          </cell>
          <cell r="E116">
            <v>1850</v>
          </cell>
          <cell r="G116">
            <v>46250</v>
          </cell>
          <cell r="H116">
            <v>46250</v>
          </cell>
          <cell r="I116" t="str">
            <v>Saco 25 Kg</v>
          </cell>
          <cell r="J116">
            <v>25</v>
          </cell>
        </row>
        <row r="117">
          <cell r="B117" t="str">
            <v>1041006102101</v>
          </cell>
          <cell r="C117" t="str">
            <v>SESAMO TOSTADO 5 KG</v>
          </cell>
          <cell r="D117">
            <v>3400</v>
          </cell>
          <cell r="E117">
            <v>3000</v>
          </cell>
          <cell r="G117">
            <v>17000</v>
          </cell>
          <cell r="H117">
            <v>15000</v>
          </cell>
          <cell r="I117" t="str">
            <v>Bolsa 5 kilos</v>
          </cell>
          <cell r="J117">
            <v>5</v>
          </cell>
        </row>
        <row r="118">
          <cell r="B118" t="str">
            <v/>
          </cell>
          <cell r="C118" t="str">
            <v/>
          </cell>
          <cell r="G118" t="str">
            <v/>
          </cell>
          <cell r="H118" t="str">
            <v/>
          </cell>
        </row>
        <row r="119">
          <cell r="B119" t="str">
            <v>1041006101100</v>
          </cell>
          <cell r="C119" t="str">
            <v>SESAMO NEGRO 25 KGS</v>
          </cell>
          <cell r="D119">
            <v>1850</v>
          </cell>
          <cell r="E119">
            <v>1850</v>
          </cell>
          <cell r="G119">
            <v>46250</v>
          </cell>
          <cell r="H119">
            <v>46250</v>
          </cell>
          <cell r="I119" t="str">
            <v>Saco 25 Kg</v>
          </cell>
          <cell r="J119">
            <v>25</v>
          </cell>
        </row>
        <row r="120">
          <cell r="B120" t="str">
            <v>1041006101101</v>
          </cell>
          <cell r="C120" t="str">
            <v>SESAMO NEGRO 5 KG</v>
          </cell>
          <cell r="D120">
            <v>3900</v>
          </cell>
          <cell r="E120">
            <v>3500</v>
          </cell>
          <cell r="G120">
            <v>19500</v>
          </cell>
          <cell r="H120">
            <v>17500</v>
          </cell>
          <cell r="I120" t="str">
            <v>Bolsa 5 kilos</v>
          </cell>
          <cell r="J120">
            <v>5</v>
          </cell>
        </row>
        <row r="121">
          <cell r="B121" t="str">
            <v/>
          </cell>
          <cell r="C121" t="str">
            <v/>
          </cell>
          <cell r="G121" t="str">
            <v/>
          </cell>
          <cell r="H121" t="str">
            <v/>
          </cell>
        </row>
        <row r="122">
          <cell r="B122">
            <v>1051007100100</v>
          </cell>
          <cell r="C122" t="str">
            <v>GOJI BERRY</v>
          </cell>
          <cell r="D122">
            <v>7000</v>
          </cell>
          <cell r="E122">
            <v>6700</v>
          </cell>
          <cell r="G122">
            <v>140000</v>
          </cell>
          <cell r="H122">
            <v>134000</v>
          </cell>
          <cell r="I122" t="str">
            <v>Caja 20 Kg</v>
          </cell>
          <cell r="J122">
            <v>20</v>
          </cell>
        </row>
        <row r="124">
          <cell r="B124" t="str">
            <v>1041003100100</v>
          </cell>
          <cell r="C124" t="str">
            <v>SEMILLA CHIA 25 KILOS</v>
          </cell>
          <cell r="D124">
            <v>3900</v>
          </cell>
          <cell r="E124">
            <v>3900</v>
          </cell>
          <cell r="G124">
            <v>97500</v>
          </cell>
          <cell r="H124">
            <v>97500</v>
          </cell>
          <cell r="I124" t="str">
            <v>Saco 25 Kg</v>
          </cell>
          <cell r="J124">
            <v>25</v>
          </cell>
        </row>
        <row r="125">
          <cell r="B125" t="str">
            <v>1041003100101</v>
          </cell>
          <cell r="C125" t="str">
            <v>SEMILLA CHIA 5 KG</v>
          </cell>
          <cell r="D125">
            <v>4300</v>
          </cell>
          <cell r="E125">
            <v>4300</v>
          </cell>
          <cell r="G125">
            <v>21500</v>
          </cell>
          <cell r="H125">
            <v>21500</v>
          </cell>
          <cell r="I125" t="str">
            <v>Bolsa 5 kilos</v>
          </cell>
          <cell r="J125">
            <v>5</v>
          </cell>
        </row>
        <row r="126">
          <cell r="B126" t="str">
            <v>1041003100102</v>
          </cell>
          <cell r="C126" t="str">
            <v>SEMILLA CHIA 1 KILO</v>
          </cell>
          <cell r="D126">
            <v>4300</v>
          </cell>
          <cell r="E126">
            <v>4300</v>
          </cell>
          <cell r="G126">
            <v>43000</v>
          </cell>
          <cell r="H126">
            <v>43000</v>
          </cell>
          <cell r="I126" t="str">
            <v>Manga 10 x 1</v>
          </cell>
          <cell r="J126">
            <v>10</v>
          </cell>
        </row>
        <row r="127">
          <cell r="B127" t="str">
            <v/>
          </cell>
          <cell r="C127" t="str">
            <v/>
          </cell>
          <cell r="G127" t="str">
            <v/>
          </cell>
          <cell r="H127" t="str">
            <v/>
          </cell>
        </row>
        <row r="128">
          <cell r="B128" t="str">
            <v>1041004100101</v>
          </cell>
          <cell r="C128" t="str">
            <v>SEMILLA LINAZA 25 KILOS</v>
          </cell>
          <cell r="D128">
            <v>2100</v>
          </cell>
          <cell r="E128">
            <v>2100</v>
          </cell>
          <cell r="G128">
            <v>52500</v>
          </cell>
          <cell r="H128">
            <v>52500</v>
          </cell>
          <cell r="I128" t="str">
            <v>Saco 25 Kg</v>
          </cell>
          <cell r="J128">
            <v>25</v>
          </cell>
        </row>
        <row r="129">
          <cell r="B129" t="str">
            <v>1041004100100</v>
          </cell>
          <cell r="C129" t="str">
            <v>SEMILLA LINAZA 5 KILOS</v>
          </cell>
          <cell r="D129">
            <v>2600</v>
          </cell>
          <cell r="E129">
            <v>2600</v>
          </cell>
          <cell r="G129">
            <v>13000</v>
          </cell>
          <cell r="H129">
            <v>13000</v>
          </cell>
          <cell r="I129" t="str">
            <v>Bolsa 5 kilos</v>
          </cell>
          <cell r="J129">
            <v>5</v>
          </cell>
        </row>
        <row r="130">
          <cell r="B130" t="str">
            <v>1041004100103</v>
          </cell>
          <cell r="C130" t="str">
            <v>SEMILLA LINAZA 1 KILO</v>
          </cell>
          <cell r="D130">
            <v>3000</v>
          </cell>
          <cell r="E130">
            <v>3000</v>
          </cell>
          <cell r="G130">
            <v>30000</v>
          </cell>
          <cell r="H130">
            <v>30000</v>
          </cell>
          <cell r="I130" t="str">
            <v>Manga 10 x 1</v>
          </cell>
          <cell r="J130">
            <v>10</v>
          </cell>
        </row>
        <row r="131">
          <cell r="B131" t="str">
            <v/>
          </cell>
          <cell r="C131" t="str">
            <v/>
          </cell>
          <cell r="G131" t="str">
            <v/>
          </cell>
          <cell r="H131" t="str">
            <v/>
          </cell>
        </row>
        <row r="132">
          <cell r="B132" t="str">
            <v>1041001100100</v>
          </cell>
          <cell r="C132" t="str">
            <v>HARINA LINAZA 25 KILOS</v>
          </cell>
          <cell r="D132">
            <v>2400</v>
          </cell>
          <cell r="E132">
            <v>1900</v>
          </cell>
          <cell r="G132">
            <v>60000</v>
          </cell>
          <cell r="H132">
            <v>47500</v>
          </cell>
          <cell r="I132" t="str">
            <v>Saco 25 Kg</v>
          </cell>
          <cell r="J132">
            <v>25</v>
          </cell>
        </row>
        <row r="133">
          <cell r="B133" t="str">
            <v/>
          </cell>
          <cell r="C133" t="str">
            <v/>
          </cell>
          <cell r="G133" t="str">
            <v/>
          </cell>
          <cell r="H133" t="str">
            <v/>
          </cell>
        </row>
        <row r="134">
          <cell r="B134" t="str">
            <v>1041005100100</v>
          </cell>
          <cell r="C134" t="str">
            <v>SEMILLA MARAVILLA 22.68 KG</v>
          </cell>
          <cell r="D134">
            <v>2200</v>
          </cell>
          <cell r="E134">
            <v>1900</v>
          </cell>
          <cell r="G134">
            <v>49896</v>
          </cell>
          <cell r="H134">
            <v>43092</v>
          </cell>
          <cell r="I134" t="str">
            <v>Saco 22,68 Kg</v>
          </cell>
          <cell r="J134">
            <v>22.68</v>
          </cell>
        </row>
        <row r="135">
          <cell r="B135" t="str">
            <v>1041005100101</v>
          </cell>
          <cell r="C135" t="str">
            <v>SEMILLA MARAVILLA 5 KG</v>
          </cell>
          <cell r="D135">
            <v>2600</v>
          </cell>
          <cell r="E135">
            <v>2300</v>
          </cell>
          <cell r="G135">
            <v>13000</v>
          </cell>
          <cell r="H135">
            <v>11500</v>
          </cell>
          <cell r="I135" t="str">
            <v>Bolsa 5 kilos</v>
          </cell>
          <cell r="J135">
            <v>5</v>
          </cell>
        </row>
        <row r="136">
          <cell r="B136" t="str">
            <v>1041005100103</v>
          </cell>
          <cell r="C136" t="str">
            <v>SEMILLA MARAVILLA 1 KILO</v>
          </cell>
          <cell r="D136">
            <v>3300</v>
          </cell>
          <cell r="E136">
            <v>2800</v>
          </cell>
          <cell r="G136">
            <v>33000</v>
          </cell>
          <cell r="H136">
            <v>28000</v>
          </cell>
          <cell r="I136" t="str">
            <v>Manga 10 x 1</v>
          </cell>
          <cell r="J136">
            <v>10</v>
          </cell>
        </row>
        <row r="137">
          <cell r="B137">
            <v>1041005101100</v>
          </cell>
          <cell r="C137" t="str">
            <v>SEMILLA MARAVILLA PARTIDA 22,68 KG</v>
          </cell>
          <cell r="D137">
            <v>1900</v>
          </cell>
          <cell r="E137">
            <v>1700</v>
          </cell>
          <cell r="G137">
            <v>43092</v>
          </cell>
          <cell r="H137">
            <v>38556</v>
          </cell>
          <cell r="I137" t="str">
            <v>Saco 22,68 Kg</v>
          </cell>
          <cell r="J137">
            <v>22.68</v>
          </cell>
        </row>
        <row r="138">
          <cell r="B138" t="str">
            <v/>
          </cell>
          <cell r="C138" t="str">
            <v/>
          </cell>
          <cell r="G138" t="str">
            <v/>
          </cell>
          <cell r="H138" t="str">
            <v/>
          </cell>
        </row>
        <row r="139">
          <cell r="B139" t="str">
            <v>1041002100100</v>
          </cell>
          <cell r="C139" t="str">
            <v>SEMILLA CALABAZA</v>
          </cell>
          <cell r="D139">
            <v>5100</v>
          </cell>
          <cell r="E139">
            <v>4800</v>
          </cell>
          <cell r="G139">
            <v>127500</v>
          </cell>
          <cell r="H139">
            <v>120000</v>
          </cell>
          <cell r="I139" t="str">
            <v>Saco 25 Kg</v>
          </cell>
          <cell r="J139">
            <v>25</v>
          </cell>
        </row>
        <row r="140">
          <cell r="B140" t="str">
            <v>1041002100101</v>
          </cell>
          <cell r="C140" t="str">
            <v>SEMILLA CALABAZA 5 KG</v>
          </cell>
          <cell r="D140">
            <v>5500</v>
          </cell>
          <cell r="E140">
            <v>5000</v>
          </cell>
          <cell r="G140">
            <v>27500</v>
          </cell>
          <cell r="H140">
            <v>25000</v>
          </cell>
          <cell r="I140" t="str">
            <v>Bolsa 5 kilos</v>
          </cell>
          <cell r="J140">
            <v>5</v>
          </cell>
        </row>
        <row r="141">
          <cell r="B141" t="str">
            <v>1041002100102</v>
          </cell>
          <cell r="C141" t="str">
            <v>SEMILLA CALABAZA 1 KILO</v>
          </cell>
          <cell r="D141">
            <v>6000</v>
          </cell>
          <cell r="E141">
            <v>5500</v>
          </cell>
          <cell r="G141">
            <v>60000</v>
          </cell>
          <cell r="H141">
            <v>55000</v>
          </cell>
          <cell r="I141" t="str">
            <v>Manga 10 x 1</v>
          </cell>
          <cell r="J141">
            <v>10</v>
          </cell>
        </row>
        <row r="142">
          <cell r="B142" t="str">
            <v/>
          </cell>
          <cell r="C142" t="str">
            <v/>
          </cell>
          <cell r="G142" t="str">
            <v/>
          </cell>
          <cell r="H142" t="str">
            <v/>
          </cell>
        </row>
        <row r="143">
          <cell r="B143" t="str">
            <v>1031001101100</v>
          </cell>
          <cell r="C143" t="str">
            <v>GARBANZOS SIN PIEL 25KGS</v>
          </cell>
          <cell r="D143">
            <v>1150</v>
          </cell>
          <cell r="E143">
            <v>1050</v>
          </cell>
          <cell r="G143">
            <v>28750</v>
          </cell>
          <cell r="H143">
            <v>26250</v>
          </cell>
          <cell r="I143" t="str">
            <v>Saco 25 Kg</v>
          </cell>
          <cell r="J143">
            <v>25</v>
          </cell>
        </row>
        <row r="144">
          <cell r="B144" t="str">
            <v>1031001101101</v>
          </cell>
          <cell r="C144" t="str">
            <v>GARBANZOS SIN PIEL 1 KILO</v>
          </cell>
          <cell r="D144">
            <v>1250</v>
          </cell>
          <cell r="E144">
            <v>1100</v>
          </cell>
          <cell r="G144">
            <v>12500</v>
          </cell>
          <cell r="H144">
            <v>11000</v>
          </cell>
          <cell r="I144" t="str">
            <v>Manga 10 x 1</v>
          </cell>
          <cell r="J144">
            <v>10</v>
          </cell>
        </row>
        <row r="145">
          <cell r="B145" t="str">
            <v>1031003100100</v>
          </cell>
          <cell r="C145" t="str">
            <v>POROTOS ALUBIA 25 KILOS</v>
          </cell>
          <cell r="D145">
            <v>1200</v>
          </cell>
          <cell r="E145">
            <v>1100</v>
          </cell>
          <cell r="G145">
            <v>30000</v>
          </cell>
          <cell r="H145">
            <v>27500</v>
          </cell>
          <cell r="I145" t="str">
            <v>Saco 25 Kg</v>
          </cell>
          <cell r="J145">
            <v>25</v>
          </cell>
        </row>
        <row r="146">
          <cell r="B146" t="str">
            <v>1031003100101</v>
          </cell>
          <cell r="C146" t="str">
            <v>POROTOS BLANCO 1 KILO</v>
          </cell>
          <cell r="D146">
            <v>1500</v>
          </cell>
          <cell r="E146">
            <v>1200</v>
          </cell>
          <cell r="G146">
            <v>15000</v>
          </cell>
          <cell r="H146">
            <v>12000</v>
          </cell>
          <cell r="I146" t="str">
            <v>Manga 10 x 1</v>
          </cell>
          <cell r="J146">
            <v>10</v>
          </cell>
        </row>
        <row r="147">
          <cell r="B147" t="str">
            <v>1031005100100</v>
          </cell>
          <cell r="C147" t="str">
            <v>POROTOS NEGRO 25 KILOS</v>
          </cell>
          <cell r="D147">
            <v>1050</v>
          </cell>
          <cell r="E147">
            <v>950</v>
          </cell>
          <cell r="G147">
            <v>26250</v>
          </cell>
          <cell r="H147">
            <v>23750</v>
          </cell>
          <cell r="I147" t="str">
            <v>Saco 25 Kg</v>
          </cell>
          <cell r="J147">
            <v>25</v>
          </cell>
        </row>
        <row r="148">
          <cell r="B148" t="str">
            <v>1031005100101</v>
          </cell>
          <cell r="C148" t="str">
            <v>POROTO NEGRO 1 KILO</v>
          </cell>
          <cell r="D148">
            <v>1150</v>
          </cell>
          <cell r="E148">
            <v>1000</v>
          </cell>
          <cell r="G148">
            <v>11500</v>
          </cell>
          <cell r="H148">
            <v>10000</v>
          </cell>
          <cell r="I148" t="str">
            <v>Manga 10 x 1</v>
          </cell>
          <cell r="J148">
            <v>10</v>
          </cell>
        </row>
        <row r="149">
          <cell r="B149" t="str">
            <v>1031004100101</v>
          </cell>
          <cell r="C149" t="str">
            <v>POROTOS CRANBERRY 1 KILO</v>
          </cell>
          <cell r="D149">
            <v>1300</v>
          </cell>
          <cell r="E149">
            <v>1200</v>
          </cell>
          <cell r="G149">
            <v>13000</v>
          </cell>
          <cell r="H149">
            <v>12000</v>
          </cell>
          <cell r="I149" t="str">
            <v>Manga 10 x 1</v>
          </cell>
          <cell r="J149">
            <v>10</v>
          </cell>
        </row>
        <row r="150">
          <cell r="B150" t="str">
            <v>1031002100100</v>
          </cell>
          <cell r="C150" t="str">
            <v>LENTEJAS CAMSA 25 KILOS</v>
          </cell>
          <cell r="D150">
            <v>1250</v>
          </cell>
          <cell r="E150">
            <v>1200</v>
          </cell>
          <cell r="G150">
            <v>31250</v>
          </cell>
          <cell r="H150">
            <v>30000</v>
          </cell>
          <cell r="I150" t="str">
            <v>Saco 25 Kg</v>
          </cell>
          <cell r="J150">
            <v>25</v>
          </cell>
        </row>
        <row r="151">
          <cell r="B151" t="str">
            <v>1031002100101</v>
          </cell>
          <cell r="C151" t="str">
            <v>LENTEJAS CAMSA 1 KILO</v>
          </cell>
          <cell r="D151">
            <v>1450</v>
          </cell>
          <cell r="E151">
            <v>1250</v>
          </cell>
          <cell r="G151">
            <v>14500</v>
          </cell>
          <cell r="H151">
            <v>12500</v>
          </cell>
          <cell r="I151" t="str">
            <v>Manga 10 x 1</v>
          </cell>
          <cell r="J151">
            <v>10</v>
          </cell>
        </row>
        <row r="152">
          <cell r="B152">
            <v>1081003100101</v>
          </cell>
          <cell r="C152" t="str">
            <v>ARROZ GRADO 2 CAMSA 1 KILO</v>
          </cell>
          <cell r="D152">
            <v>765</v>
          </cell>
          <cell r="E152">
            <v>665</v>
          </cell>
          <cell r="G152">
            <v>7650</v>
          </cell>
          <cell r="H152">
            <v>6650</v>
          </cell>
          <cell r="I152" t="str">
            <v>Manga 10 x 1</v>
          </cell>
          <cell r="J152">
            <v>10</v>
          </cell>
        </row>
        <row r="154">
          <cell r="B154" t="str">
            <v xml:space="preserve">AZUCARES </v>
          </cell>
          <cell r="C154" t="str">
            <v/>
          </cell>
          <cell r="G154" t="str">
            <v/>
          </cell>
          <cell r="H154" t="str">
            <v/>
          </cell>
        </row>
        <row r="155">
          <cell r="C155" t="str">
            <v/>
          </cell>
          <cell r="G155" t="str">
            <v/>
          </cell>
          <cell r="H155" t="str">
            <v/>
          </cell>
        </row>
        <row r="156">
          <cell r="B156" t="str">
            <v>1001001100100</v>
          </cell>
          <cell r="C156" t="str">
            <v>AZ. FLOR CAMSA 500 GRAMOS</v>
          </cell>
          <cell r="D156">
            <v>550</v>
          </cell>
          <cell r="E156">
            <v>515</v>
          </cell>
          <cell r="G156">
            <v>11000</v>
          </cell>
          <cell r="H156">
            <v>10300</v>
          </cell>
          <cell r="I156" t="str">
            <v>Manga 20 x 0,5</v>
          </cell>
          <cell r="J156">
            <v>20</v>
          </cell>
        </row>
        <row r="157">
          <cell r="B157" t="str">
            <v>1001001100101</v>
          </cell>
          <cell r="C157" t="str">
            <v>AZ. FLOR CAMSA 1 KILO</v>
          </cell>
          <cell r="D157">
            <v>1050</v>
          </cell>
          <cell r="E157">
            <v>990</v>
          </cell>
          <cell r="G157">
            <v>10500</v>
          </cell>
          <cell r="H157">
            <v>9900</v>
          </cell>
          <cell r="I157" t="str">
            <v>Manga 10 x 1</v>
          </cell>
          <cell r="J157">
            <v>10</v>
          </cell>
        </row>
        <row r="158">
          <cell r="B158" t="str">
            <v>1001001100102</v>
          </cell>
          <cell r="C158" t="str">
            <v>AZUCAR FLOR 10 KG</v>
          </cell>
          <cell r="D158">
            <v>940</v>
          </cell>
          <cell r="E158">
            <v>940</v>
          </cell>
          <cell r="G158">
            <v>9400</v>
          </cell>
          <cell r="H158">
            <v>9400</v>
          </cell>
          <cell r="I158" t="str">
            <v>Saco 10 Kg</v>
          </cell>
          <cell r="J158">
            <v>10</v>
          </cell>
        </row>
        <row r="159">
          <cell r="B159" t="str">
            <v>1001001100103</v>
          </cell>
          <cell r="C159" t="str">
            <v>AZUCAR FLOR 25 KILOS ALM</v>
          </cell>
          <cell r="D159">
            <v>910</v>
          </cell>
          <cell r="E159">
            <v>810</v>
          </cell>
          <cell r="G159">
            <v>22750</v>
          </cell>
          <cell r="H159">
            <v>20250</v>
          </cell>
          <cell r="I159" t="str">
            <v>Saco 25 Kg</v>
          </cell>
          <cell r="J159">
            <v>25</v>
          </cell>
        </row>
        <row r="160">
          <cell r="B160" t="str">
            <v>1001002100100</v>
          </cell>
          <cell r="C160" t="str">
            <v>AZUCAR CAMSA 1 KILO</v>
          </cell>
          <cell r="D160">
            <v>900</v>
          </cell>
          <cell r="E160">
            <v>790</v>
          </cell>
          <cell r="G160">
            <v>9000</v>
          </cell>
          <cell r="H160">
            <v>7900</v>
          </cell>
          <cell r="I160" t="str">
            <v>Manga 10 x 1</v>
          </cell>
          <cell r="J160">
            <v>10</v>
          </cell>
        </row>
        <row r="161">
          <cell r="B161">
            <v>1001002100101</v>
          </cell>
          <cell r="C161" t="str">
            <v>AZUCAR CAMSA 5 KG</v>
          </cell>
          <cell r="D161">
            <v>4100</v>
          </cell>
          <cell r="E161">
            <v>3950</v>
          </cell>
          <cell r="G161">
            <v>20500</v>
          </cell>
          <cell r="H161">
            <v>19750</v>
          </cell>
          <cell r="I161" t="str">
            <v>Saco 5 Kg</v>
          </cell>
          <cell r="J161">
            <v>5</v>
          </cell>
        </row>
        <row r="162">
          <cell r="B162">
            <v>1001002101101</v>
          </cell>
          <cell r="C162" t="str">
            <v>AZUCAR IMPORTADA G4</v>
          </cell>
          <cell r="D162" t="str">
            <v>SIN STOCK</v>
          </cell>
          <cell r="E162" t="str">
            <v>SIN STOCK</v>
          </cell>
          <cell r="G162" t="str">
            <v>Sin Stock</v>
          </cell>
          <cell r="H162" t="str">
            <v>Sin Stock</v>
          </cell>
        </row>
        <row r="163">
          <cell r="B163" t="str">
            <v>1001002100102</v>
          </cell>
          <cell r="C163" t="str">
            <v>AZUCAR IMPORT. GRAN. 25 KILOS</v>
          </cell>
          <cell r="D163">
            <v>810</v>
          </cell>
          <cell r="E163">
            <v>760</v>
          </cell>
          <cell r="G163">
            <v>20250</v>
          </cell>
          <cell r="H163">
            <v>19000</v>
          </cell>
          <cell r="I163" t="str">
            <v>Saco 25 Kg</v>
          </cell>
          <cell r="J163">
            <v>25</v>
          </cell>
        </row>
        <row r="164">
          <cell r="B164" t="str">
            <v>1001002101100</v>
          </cell>
          <cell r="C164" t="str">
            <v>AZ. GRANULADA SAN ISIDRO 1 KILO</v>
          </cell>
          <cell r="D164">
            <v>780</v>
          </cell>
          <cell r="E164">
            <v>695</v>
          </cell>
          <cell r="G164">
            <v>7800</v>
          </cell>
          <cell r="H164">
            <v>6950</v>
          </cell>
          <cell r="I164" t="str">
            <v>Manga 10 x 1</v>
          </cell>
          <cell r="J164">
            <v>10</v>
          </cell>
        </row>
        <row r="165">
          <cell r="B165" t="str">
            <v>1001003106101</v>
          </cell>
          <cell r="C165" t="str">
            <v>AZ. RUBIA IC 1.0 1 KILO</v>
          </cell>
          <cell r="D165">
            <v>900</v>
          </cell>
          <cell r="E165">
            <v>860</v>
          </cell>
          <cell r="G165">
            <v>9000</v>
          </cell>
          <cell r="H165">
            <v>8600</v>
          </cell>
          <cell r="I165" t="str">
            <v>Manga 10 x 1</v>
          </cell>
          <cell r="J165">
            <v>10</v>
          </cell>
        </row>
        <row r="166">
          <cell r="B166" t="str">
            <v>1001003106100</v>
          </cell>
          <cell r="C166" t="str">
            <v>AZ. RUBIA IC 1.0 (25 KILOS)</v>
          </cell>
          <cell r="D166">
            <v>890</v>
          </cell>
          <cell r="E166">
            <v>810</v>
          </cell>
          <cell r="G166">
            <v>22250</v>
          </cell>
          <cell r="H166">
            <v>20250</v>
          </cell>
          <cell r="I166" t="str">
            <v>Saco 25 Kg</v>
          </cell>
          <cell r="J166">
            <v>25</v>
          </cell>
        </row>
        <row r="167">
          <cell r="B167" t="str">
            <v>1001003105100</v>
          </cell>
          <cell r="C167" t="str">
            <v>AZ. RUBIA IC 2.5 (25 KILOS)</v>
          </cell>
          <cell r="D167">
            <v>1350</v>
          </cell>
          <cell r="E167">
            <v>890</v>
          </cell>
          <cell r="G167">
            <v>33750</v>
          </cell>
          <cell r="H167">
            <v>22250</v>
          </cell>
          <cell r="I167" t="str">
            <v>Saco 25 Kg</v>
          </cell>
          <cell r="J167">
            <v>25</v>
          </cell>
        </row>
        <row r="168">
          <cell r="B168" t="str">
            <v>1021001100101</v>
          </cell>
          <cell r="C168" t="str">
            <v>ALMIDON</v>
          </cell>
          <cell r="D168">
            <v>820</v>
          </cell>
          <cell r="E168">
            <v>705</v>
          </cell>
          <cell r="G168">
            <v>20500</v>
          </cell>
          <cell r="H168">
            <v>17625</v>
          </cell>
          <cell r="I168" t="str">
            <v>Saco 25 Kg</v>
          </cell>
          <cell r="J168">
            <v>25</v>
          </cell>
        </row>
        <row r="169">
          <cell r="B169">
            <v>1021001100102</v>
          </cell>
          <cell r="C169" t="str">
            <v>ALMIDON DE MAIZ 400 GRS</v>
          </cell>
          <cell r="D169">
            <v>680</v>
          </cell>
          <cell r="E169">
            <v>640</v>
          </cell>
          <cell r="G169">
            <v>8160</v>
          </cell>
          <cell r="H169">
            <v>7680</v>
          </cell>
          <cell r="I169" t="str">
            <v>Caja 12 Unidades</v>
          </cell>
          <cell r="J169">
            <v>12</v>
          </cell>
        </row>
        <row r="170">
          <cell r="B170" t="str">
            <v>1021001100100</v>
          </cell>
          <cell r="C170" t="str">
            <v>ALMIDON CAMSA 1 KILO</v>
          </cell>
          <cell r="D170">
            <v>1000</v>
          </cell>
          <cell r="E170">
            <v>930</v>
          </cell>
          <cell r="G170">
            <v>10000</v>
          </cell>
          <cell r="H170">
            <v>9300</v>
          </cell>
          <cell r="I170" t="str">
            <v>Manga 10 x 1</v>
          </cell>
          <cell r="J170">
            <v>10</v>
          </cell>
        </row>
        <row r="171">
          <cell r="G171" t="str">
            <v/>
          </cell>
          <cell r="H171" t="str">
            <v/>
          </cell>
        </row>
        <row r="174">
          <cell r="C174">
            <v>1021001100102</v>
          </cell>
        </row>
        <row r="176">
          <cell r="C176">
            <v>1001002101101</v>
          </cell>
        </row>
        <row r="178">
          <cell r="B178" t="str">
            <v>Condiciones de entrega</v>
          </cell>
          <cell r="D178" t="str">
            <v>Retiro en Chacabuco 1302, Santiago</v>
          </cell>
        </row>
        <row r="179">
          <cell r="B179" t="str">
            <v>Precios</v>
          </cell>
          <cell r="D179" t="str">
            <v>Incluyen el despacho en Santiago, el monto minimo debe ser de $ 150.000 netos</v>
          </cell>
        </row>
        <row r="180">
          <cell r="B180" t="str">
            <v>Entrega</v>
          </cell>
          <cell r="D180" t="str">
            <v xml:space="preserve">Dentro de las 48 hrs hábiles de recepcionada y confirmada la O/C. </v>
          </cell>
        </row>
        <row r="181">
          <cell r="B181" t="str">
            <v>Horario de atención</v>
          </cell>
          <cell r="D181" t="str">
            <v>Días hábiles de Lunes a Viernes de 8:30 -12:30 y de 13:30 - 16:00 hrs</v>
          </cell>
        </row>
        <row r="183">
          <cell r="B183" t="str">
            <v>Datos Alimentos 4M SPA</v>
          </cell>
        </row>
        <row r="184">
          <cell r="B184" t="str">
            <v>Razón social</v>
          </cell>
          <cell r="D184" t="str">
            <v>Alimentos 4M SPA</v>
          </cell>
        </row>
        <row r="185">
          <cell r="B185" t="str">
            <v>Giro</v>
          </cell>
          <cell r="D185" t="str">
            <v>Comercialización de Alimentos</v>
          </cell>
        </row>
        <row r="186">
          <cell r="B186" t="str">
            <v>Rut</v>
          </cell>
          <cell r="D186" t="str">
            <v>76.367.656-0</v>
          </cell>
        </row>
        <row r="187">
          <cell r="B187" t="str">
            <v>Dirección</v>
          </cell>
          <cell r="D187" t="str">
            <v>Chacabuco 1302, Santiago</v>
          </cell>
        </row>
        <row r="188">
          <cell r="B188" t="str">
            <v>Fono</v>
          </cell>
          <cell r="D188" t="str">
            <v>56-22-6811931</v>
          </cell>
        </row>
        <row r="189">
          <cell r="B189" t="str">
            <v>Cta Cte</v>
          </cell>
          <cell r="D189" t="str">
            <v>162-24161-05</v>
          </cell>
        </row>
        <row r="190">
          <cell r="B190" t="str">
            <v>Banco</v>
          </cell>
          <cell r="D190" t="str">
            <v>Banco de Chile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98"/>
  <sheetViews>
    <sheetView tabSelected="1" view="pageBreakPreview" zoomScale="40" zoomScaleSheetLayoutView="40" workbookViewId="0">
      <selection activeCell="D23" sqref="D23"/>
    </sheetView>
  </sheetViews>
  <sheetFormatPr baseColWidth="10" defaultColWidth="8.88671875" defaultRowHeight="14.4" x14ac:dyDescent="0.3"/>
  <cols>
    <col min="1" max="1" width="15.44140625" bestFit="1" customWidth="1"/>
    <col min="2" max="2" width="42.44140625" style="1" bestFit="1" customWidth="1"/>
    <col min="3" max="3" width="101" style="1" bestFit="1" customWidth="1"/>
    <col min="4" max="4" width="20.109375" style="1" customWidth="1"/>
    <col min="5" max="5" width="21.5546875" style="1" customWidth="1"/>
    <col min="6" max="6" width="21.33203125" style="1" customWidth="1"/>
    <col min="7" max="7" width="4.5546875" style="1" customWidth="1"/>
    <col min="8" max="8" width="21.33203125" style="1" customWidth="1"/>
    <col min="9" max="9" width="29.33203125" style="1" customWidth="1"/>
    <col min="10" max="10" width="27.5546875" style="1" customWidth="1"/>
    <col min="11" max="11" width="31.44140625" style="1" customWidth="1"/>
    <col min="12" max="12" width="8.88671875" style="1"/>
  </cols>
  <sheetData>
    <row r="1" spans="2:13" x14ac:dyDescent="0.3">
      <c r="C1" s="2"/>
      <c r="D1" s="2"/>
      <c r="E1" s="2"/>
      <c r="F1" s="2"/>
      <c r="G1" s="2"/>
      <c r="H1" s="2"/>
    </row>
    <row r="2" spans="2:13" x14ac:dyDescent="0.3">
      <c r="C2" s="2"/>
      <c r="D2" s="2"/>
      <c r="E2" s="2"/>
      <c r="F2" s="2"/>
      <c r="G2" s="2"/>
      <c r="H2" s="2"/>
    </row>
    <row r="3" spans="2:13" x14ac:dyDescent="0.3">
      <c r="C3" s="2"/>
      <c r="D3" s="2"/>
      <c r="E3" s="2"/>
      <c r="F3" s="2"/>
      <c r="G3" s="2"/>
      <c r="H3" s="2"/>
    </row>
    <row r="4" spans="2:13" x14ac:dyDescent="0.3">
      <c r="C4" s="2"/>
      <c r="D4" s="2"/>
      <c r="E4" s="2"/>
      <c r="F4" s="2"/>
      <c r="G4" s="2"/>
      <c r="H4" s="2"/>
    </row>
    <row r="5" spans="2:13" x14ac:dyDescent="0.3">
      <c r="C5"/>
      <c r="D5" s="2"/>
      <c r="E5" s="2"/>
      <c r="F5" s="2"/>
      <c r="G5" s="2"/>
      <c r="H5" s="2"/>
    </row>
    <row r="6" spans="2:13" x14ac:dyDescent="0.3">
      <c r="C6" s="2"/>
      <c r="D6" s="2"/>
      <c r="E6" s="2"/>
      <c r="F6" s="2"/>
      <c r="G6" s="2"/>
      <c r="H6" s="2"/>
    </row>
    <row r="7" spans="2:13" x14ac:dyDescent="0.3">
      <c r="C7" s="2"/>
      <c r="D7" s="2"/>
      <c r="E7" s="2"/>
      <c r="F7" s="2"/>
      <c r="G7" s="2"/>
      <c r="H7" s="2"/>
    </row>
    <row r="8" spans="2:13" x14ac:dyDescent="0.3">
      <c r="C8" s="2"/>
      <c r="D8" s="2"/>
      <c r="E8" s="2"/>
      <c r="F8" s="2"/>
      <c r="G8" s="2"/>
      <c r="H8" s="2"/>
    </row>
    <row r="9" spans="2:13" ht="25.8" x14ac:dyDescent="0.5">
      <c r="C9" s="8" t="s">
        <v>26</v>
      </c>
      <c r="D9" s="3"/>
      <c r="E9" s="3"/>
      <c r="F9" s="3"/>
      <c r="G9" s="3"/>
      <c r="H9" s="3"/>
    </row>
    <row r="10" spans="2:13" x14ac:dyDescent="0.3">
      <c r="C10" s="2"/>
      <c r="D10" s="2"/>
      <c r="E10" s="2"/>
      <c r="F10" s="2"/>
      <c r="G10" s="2"/>
      <c r="H10" s="2"/>
      <c r="M10" s="1"/>
    </row>
    <row r="11" spans="2:13" x14ac:dyDescent="0.3">
      <c r="C11" s="2"/>
      <c r="D11" s="2"/>
      <c r="E11" s="2"/>
      <c r="F11" s="2"/>
      <c r="G11" s="2"/>
      <c r="H11" s="2"/>
    </row>
    <row r="12" spans="2:13" x14ac:dyDescent="0.3">
      <c r="C12" s="2" t="s">
        <v>0</v>
      </c>
      <c r="D12" s="2"/>
      <c r="E12" s="2"/>
      <c r="F12" s="2"/>
      <c r="G12" s="2"/>
      <c r="H12" s="2"/>
    </row>
    <row r="13" spans="2:13" x14ac:dyDescent="0.3">
      <c r="C13" s="2"/>
      <c r="D13" s="2"/>
      <c r="E13" s="2"/>
      <c r="F13" s="2"/>
      <c r="G13" s="2"/>
      <c r="H13" s="2"/>
    </row>
    <row r="14" spans="2:13" ht="11.25" customHeight="1" x14ac:dyDescent="0.3">
      <c r="C14" s="2"/>
      <c r="D14" s="2"/>
      <c r="E14" s="2"/>
      <c r="F14" s="2"/>
      <c r="G14" s="2"/>
      <c r="H14" s="2"/>
    </row>
    <row r="15" spans="2:13" hidden="1" x14ac:dyDescent="0.3">
      <c r="C15" s="2"/>
      <c r="D15" s="29"/>
      <c r="E15" s="29"/>
      <c r="F15" s="29"/>
      <c r="G15" s="29"/>
      <c r="H15" s="29"/>
      <c r="I15" s="29"/>
    </row>
    <row r="16" spans="2:13" ht="53.25" customHeight="1" x14ac:dyDescent="0.3">
      <c r="B16" s="4"/>
      <c r="C16" s="27" t="s">
        <v>1</v>
      </c>
      <c r="D16" s="28" t="s">
        <v>25</v>
      </c>
      <c r="E16" s="28" t="s">
        <v>28</v>
      </c>
      <c r="F16" s="28" t="s">
        <v>29</v>
      </c>
      <c r="G16" s="28"/>
      <c r="H16" s="28" t="s">
        <v>259</v>
      </c>
      <c r="I16" s="28" t="s">
        <v>2</v>
      </c>
      <c r="J16" s="28" t="s">
        <v>3</v>
      </c>
      <c r="K16" s="4"/>
      <c r="L16" s="4"/>
    </row>
    <row r="17" spans="2:10" ht="18" x14ac:dyDescent="0.35">
      <c r="B17" s="10"/>
      <c r="C17" s="11"/>
      <c r="D17" s="9"/>
      <c r="E17" s="9"/>
      <c r="F17" s="9"/>
      <c r="G17" s="9"/>
      <c r="H17" s="9"/>
      <c r="I17" s="9"/>
      <c r="J17" s="9"/>
    </row>
    <row r="18" spans="2:10" ht="25.8" x14ac:dyDescent="0.5">
      <c r="B18" s="12" t="s">
        <v>33</v>
      </c>
      <c r="C18" s="12" t="str">
        <f>VLOOKUP(B18,[1]Santiago!$B:$I,2,0)</f>
        <v>ALIMENTO DE PERROS BALANCEAR ADULTO 15 KGS</v>
      </c>
      <c r="D18" s="13">
        <f>VLOOKUP(B18,[1]Santiago!$B:$I,3,0)</f>
        <v>830</v>
      </c>
      <c r="E18" s="13">
        <f t="shared" ref="E18" si="0">IFERROR(D18*19%,"Sin Stock")</f>
        <v>157.69999999999999</v>
      </c>
      <c r="F18" s="13">
        <f>IFERROR(E18+D18,"Sin Stock")</f>
        <v>987.7</v>
      </c>
      <c r="G18" s="13"/>
      <c r="H18" s="13">
        <f>VLOOKUP(B18,[1]Santiago!$B:$H,6,0)</f>
        <v>12450</v>
      </c>
      <c r="I18" s="13" t="str">
        <f>IF(VLOOKUP(B18,[1]Santiago!$B:$K,8,0)=0,"",VLOOKUP(B18,[1]Santiago!$B:$K,8,0))</f>
        <v>Saco 15 kilos</v>
      </c>
      <c r="J18" s="13" t="str">
        <f t="shared" ref="J18" si="1">IF(D18="Sin Stock","Sin Stock","En Stock")</f>
        <v>En Stock</v>
      </c>
    </row>
    <row r="19" spans="2:10" ht="25.8" x14ac:dyDescent="0.5">
      <c r="B19" s="25">
        <v>1111002100100</v>
      </c>
      <c r="C19" s="12" t="str">
        <f>VLOOKUP(B19,[1]Santiago!$B:$I,2,0)</f>
        <v>ALIMENTO DE PERROS BALANCEAR CACHORRO 10 KGS</v>
      </c>
      <c r="D19" s="13">
        <f>VLOOKUP(B19,[1]Santiago!$B:$I,3,0)</f>
        <v>950</v>
      </c>
      <c r="E19" s="13">
        <f t="shared" ref="E19:E22" si="2">IFERROR(D19*19%,"Sin Stock")</f>
        <v>180.5</v>
      </c>
      <c r="F19" s="13">
        <f t="shared" ref="F19:F22" si="3">IFERROR(E19+D19,"Sin Stock")</f>
        <v>1130.5</v>
      </c>
      <c r="G19" s="13"/>
      <c r="H19" s="13">
        <f>VLOOKUP(B19,[1]Santiago!$B:$H,6,0)</f>
        <v>9500</v>
      </c>
      <c r="I19" s="13" t="str">
        <f>IF(VLOOKUP(B19,[1]Santiago!$B:$K,8,0)=0,"",VLOOKUP(B19,[1]Santiago!$B:$K,8,0))</f>
        <v>Saco 10 Kilos</v>
      </c>
      <c r="J19" s="13" t="str">
        <f t="shared" ref="J19:J20" si="4">IF(D19="Sin Stock","Sin Stock","En Stock")</f>
        <v>En Stock</v>
      </c>
    </row>
    <row r="20" spans="2:10" ht="25.8" x14ac:dyDescent="0.5">
      <c r="B20" s="25">
        <v>1111003100100</v>
      </c>
      <c r="C20" s="12" t="str">
        <f>VLOOKUP(B20,[1]Santiago!$B:$I,2,0)</f>
        <v>ALIMENTO DE GATOS BALANCEAR 10 KGS</v>
      </c>
      <c r="D20" s="13">
        <f>VLOOKUP(B20,[1]Santiago!$B:$I,3,0)</f>
        <v>920</v>
      </c>
      <c r="E20" s="13">
        <f t="shared" si="2"/>
        <v>174.8</v>
      </c>
      <c r="F20" s="13">
        <f t="shared" si="3"/>
        <v>1094.8</v>
      </c>
      <c r="G20" s="13"/>
      <c r="H20" s="13">
        <f>VLOOKUP(B20,[1]Santiago!$B:$H,6,0)</f>
        <v>9200</v>
      </c>
      <c r="I20" s="13" t="str">
        <f>IF(VLOOKUP(B20,[1]Santiago!$B:$K,8,0)=0,"",VLOOKUP(B20,[1]Santiago!$B:$K,8,0))</f>
        <v>Saco 10 Kilos</v>
      </c>
      <c r="J20" s="13" t="str">
        <f t="shared" si="4"/>
        <v>En Stock</v>
      </c>
    </row>
    <row r="21" spans="2:10" ht="25.8" x14ac:dyDescent="0.5">
      <c r="B21" s="25">
        <v>1111001100101</v>
      </c>
      <c r="C21" s="12" t="str">
        <f>VLOOKUP(B21,[1]Santiago!$B:$I,2,0)</f>
        <v>ALIMENTO DE PERROS WENUY ADULTO 15 KGS</v>
      </c>
      <c r="D21" s="13">
        <f>VLOOKUP(B21,[1]Santiago!$B:$I,3,0)</f>
        <v>830</v>
      </c>
      <c r="E21" s="13">
        <f t="shared" si="2"/>
        <v>157.69999999999999</v>
      </c>
      <c r="F21" s="13">
        <f t="shared" si="3"/>
        <v>987.7</v>
      </c>
      <c r="G21" s="13"/>
      <c r="H21" s="13">
        <f>VLOOKUP(B21,[1]Santiago!$B:$H,6,0)</f>
        <v>12450</v>
      </c>
      <c r="I21" s="13" t="str">
        <f>IF(VLOOKUP(B21,[1]Santiago!$B:$K,8,0)=0,"",VLOOKUP(B21,[1]Santiago!$B:$K,8,0))</f>
        <v>Saco 15 kilos</v>
      </c>
      <c r="J21" s="13" t="str">
        <f t="shared" ref="J21:J22" si="5">IF(D21="Sin Stock","Sin Stock","En Stock")</f>
        <v>En Stock</v>
      </c>
    </row>
    <row r="22" spans="2:10" ht="25.8" x14ac:dyDescent="0.5">
      <c r="B22" s="25">
        <v>1111002101100</v>
      </c>
      <c r="C22" s="12" t="str">
        <f>VLOOKUP(B22,[1]Santiago!$B:$I,2,0)</f>
        <v>ALIMENTO DE PERROS WENUY CACHORRO 15 KGS</v>
      </c>
      <c r="D22" s="13">
        <f>VLOOKUP(B22,[1]Santiago!$B:$I,3,0)</f>
        <v>950</v>
      </c>
      <c r="E22" s="13">
        <f t="shared" si="2"/>
        <v>180.5</v>
      </c>
      <c r="F22" s="13">
        <f t="shared" si="3"/>
        <v>1130.5</v>
      </c>
      <c r="G22" s="13"/>
      <c r="H22" s="13">
        <f>VLOOKUP(B22,[1]Santiago!$B:$H,6,0)</f>
        <v>14250</v>
      </c>
      <c r="I22" s="13" t="str">
        <f>IF(VLOOKUP(B22,[1]Santiago!$B:$K,8,0)=0,"",VLOOKUP(B22,[1]Santiago!$B:$K,8,0))</f>
        <v>Saco 15 kilos</v>
      </c>
      <c r="J22" s="13" t="str">
        <f t="shared" si="5"/>
        <v>En Stock</v>
      </c>
    </row>
    <row r="23" spans="2:10" ht="25.8" x14ac:dyDescent="0.5">
      <c r="B23" s="25">
        <v>1111002100102</v>
      </c>
      <c r="C23" s="12" t="str">
        <f>VLOOKUP(B23,[1]Santiago!$B:$I,2,0)</f>
        <v>ALIMENTO DE PERROS DOG PRICE ADULTO 15 KGS</v>
      </c>
      <c r="D23" s="13">
        <f>VLOOKUP(B23,[1]Santiago!$B:$I,3,0)</f>
        <v>830</v>
      </c>
      <c r="E23" s="13">
        <f t="shared" ref="E23" si="6">IFERROR(D23*19%,"Sin Stock")</f>
        <v>157.69999999999999</v>
      </c>
      <c r="F23" s="13">
        <f t="shared" ref="F23" si="7">IFERROR(E23+D23,"Sin Stock")</f>
        <v>987.7</v>
      </c>
      <c r="G23" s="13"/>
      <c r="H23" s="13">
        <f>VLOOKUP(B23,[1]Santiago!$B:$H,6,0)</f>
        <v>12450</v>
      </c>
      <c r="I23" s="13" t="str">
        <f>IF(VLOOKUP(B23,[1]Santiago!$B:$K,8,0)=0,"",VLOOKUP(B23,[1]Santiago!$B:$K,8,0))</f>
        <v>Saco 15 kilos</v>
      </c>
      <c r="J23" s="13" t="str">
        <f t="shared" ref="J23" si="8">IF(D23="Sin Stock","Sin Stock","En Stock")</f>
        <v>En Stock</v>
      </c>
    </row>
    <row r="24" spans="2:10" ht="25.8" x14ac:dyDescent="0.5">
      <c r="B24" s="32"/>
      <c r="C24" s="12"/>
      <c r="D24" s="13"/>
      <c r="E24" s="13"/>
      <c r="F24" s="13"/>
      <c r="G24" s="13"/>
      <c r="H24" s="13"/>
      <c r="I24" s="13"/>
      <c r="J24" s="13"/>
    </row>
    <row r="25" spans="2:10" ht="25.8" x14ac:dyDescent="0.5">
      <c r="B25" s="10" t="s">
        <v>34</v>
      </c>
      <c r="C25" s="11"/>
      <c r="D25" s="9"/>
      <c r="E25" s="9"/>
      <c r="F25" s="9"/>
      <c r="G25" s="9"/>
      <c r="H25" s="9"/>
      <c r="I25" s="13" t="str">
        <f>IF(VLOOKUP(B25,[1]Santiago!$B:$K,8,0)=0,"",VLOOKUP(B25,[1]Santiago!$B:$K,8,0))</f>
        <v/>
      </c>
      <c r="J25" s="9"/>
    </row>
    <row r="26" spans="2:10" ht="25.8" x14ac:dyDescent="0.5">
      <c r="B26" s="12" t="s">
        <v>35</v>
      </c>
      <c r="C26" s="12" t="str">
        <f>VLOOKUP(B26,[1]Santiago!$B:$I,2,0)</f>
        <v>ALMENDRAS ENTERA 10 KILOS</v>
      </c>
      <c r="D26" s="13">
        <f>VLOOKUP(B26,[1]Santiago!$B:$I,3,0)</f>
        <v>6000</v>
      </c>
      <c r="E26" s="13">
        <f t="shared" ref="E26:E29" si="9">IFERROR(D26*19%,"Sin Stock")</f>
        <v>1140</v>
      </c>
      <c r="F26" s="13">
        <f t="shared" ref="F26:F29" si="10">IFERROR(E26+D26,"Sin Stock")</f>
        <v>7140</v>
      </c>
      <c r="G26" s="13"/>
      <c r="H26" s="13">
        <f>VLOOKUP(B26,[1]Santiago!$B:$H,6,0)</f>
        <v>60000</v>
      </c>
      <c r="I26" s="13" t="str">
        <f>IF(VLOOKUP(B26,[1]Santiago!$B:$K,8,0)=0,"",VLOOKUP(B26,[1]Santiago!$B:$K,8,0))</f>
        <v>Caja 10 Kg</v>
      </c>
      <c r="J26" s="13" t="str">
        <f t="shared" ref="J26:J125" si="11">IF(D26="Sin Stock","Sin Stock","En Stock")</f>
        <v>En Stock</v>
      </c>
    </row>
    <row r="27" spans="2:10" ht="25.8" x14ac:dyDescent="0.5">
      <c r="B27" s="12" t="s">
        <v>36</v>
      </c>
      <c r="C27" s="12" t="str">
        <f>VLOOKUP(B27,[1]Santiago!$B:$I,2,0)</f>
        <v>ALMENDRA ENTERA 5 KG</v>
      </c>
      <c r="D27" s="13">
        <f>VLOOKUP(B27,[1]Santiago!$B:$I,3,0)</f>
        <v>7000</v>
      </c>
      <c r="E27" s="13">
        <f t="shared" si="9"/>
        <v>1330</v>
      </c>
      <c r="F27" s="13">
        <f t="shared" si="10"/>
        <v>8330</v>
      </c>
      <c r="G27" s="13"/>
      <c r="H27" s="13">
        <f>VLOOKUP(B27,[1]Santiago!$B:$H,6,0)</f>
        <v>35000</v>
      </c>
      <c r="I27" s="13" t="str">
        <f>IF(VLOOKUP(B27,[1]Santiago!$B:$K,8,0)=0,"",VLOOKUP(B27,[1]Santiago!$B:$K,8,0))</f>
        <v>Bolsa 5 kilos</v>
      </c>
      <c r="J27" s="13" t="str">
        <f t="shared" si="11"/>
        <v>En Stock</v>
      </c>
    </row>
    <row r="28" spans="2:10" ht="25.8" x14ac:dyDescent="0.5">
      <c r="B28" s="12" t="s">
        <v>37</v>
      </c>
      <c r="C28" s="12" t="str">
        <f>VLOOKUP(B28,[1]Santiago!$B:$I,2,0)</f>
        <v>ALMENDRA ENTERA 1 KILO</v>
      </c>
      <c r="D28" s="13">
        <f>VLOOKUP(B28,[1]Santiago!$B:$I,3,0)</f>
        <v>7500</v>
      </c>
      <c r="E28" s="13">
        <f t="shared" si="9"/>
        <v>1425</v>
      </c>
      <c r="F28" s="13">
        <f t="shared" si="10"/>
        <v>8925</v>
      </c>
      <c r="G28" s="13"/>
      <c r="H28" s="13">
        <f>VLOOKUP(B28,[1]Santiago!$B:$H,6,0)</f>
        <v>75000</v>
      </c>
      <c r="I28" s="13" t="str">
        <f>IF(VLOOKUP(B28,[1]Santiago!$B:$K,8,0)=0,"",VLOOKUP(B28,[1]Santiago!$B:$K,8,0))</f>
        <v>Manga 10 x 1</v>
      </c>
      <c r="J28" s="13" t="str">
        <f t="shared" si="11"/>
        <v>En Stock</v>
      </c>
    </row>
    <row r="29" spans="2:10" ht="25.8" x14ac:dyDescent="0.5">
      <c r="B29" s="12" t="s">
        <v>38</v>
      </c>
      <c r="C29" s="12" t="str">
        <f>VLOOKUP(B29,[1]Santiago!$B:$I,2,0)</f>
        <v>ALMENDRA PARTIDA 10 KILOS</v>
      </c>
      <c r="D29" s="13">
        <v>5000</v>
      </c>
      <c r="E29" s="13">
        <f t="shared" si="9"/>
        <v>950</v>
      </c>
      <c r="F29" s="13">
        <f t="shared" si="10"/>
        <v>5950</v>
      </c>
      <c r="G29" s="13"/>
      <c r="H29" s="13">
        <f>VLOOKUP(B29,[1]Santiago!$B:$H,6,0)</f>
        <v>56000</v>
      </c>
      <c r="I29" s="13" t="str">
        <f>IF(VLOOKUP(B29,[1]Santiago!$B:$K,8,0)=0,"",VLOOKUP(B29,[1]Santiago!$B:$K,8,0))</f>
        <v>Caja 10 Kg</v>
      </c>
      <c r="J29" s="13" t="str">
        <f t="shared" si="11"/>
        <v>En Stock</v>
      </c>
    </row>
    <row r="30" spans="2:10" ht="25.8" x14ac:dyDescent="0.5">
      <c r="B30" s="12" t="s">
        <v>34</v>
      </c>
      <c r="C30" s="12"/>
      <c r="D30" s="13"/>
      <c r="E30" s="13"/>
      <c r="F30" s="13"/>
      <c r="G30" s="13"/>
      <c r="H30" s="13"/>
      <c r="I30" s="13" t="str">
        <f>IF(VLOOKUP(B30,[1]Santiago!$B:$K,8,0)=0,"",VLOOKUP(B30,[1]Santiago!$B:$K,8,0))</f>
        <v/>
      </c>
      <c r="J30" s="13"/>
    </row>
    <row r="31" spans="2:10" ht="25.8" x14ac:dyDescent="0.5">
      <c r="B31" s="12" t="s">
        <v>39</v>
      </c>
      <c r="C31" s="12" t="str">
        <f>VLOOKUP(B31,[1]Santiago!$B:$I,2,0)</f>
        <v>ALMENDRA LAMINADA CAJA 11,34KGS</v>
      </c>
      <c r="D31" s="13">
        <f>VLOOKUP(B31,[1]Santiago!$B:$I,3,0)</f>
        <v>7500</v>
      </c>
      <c r="E31" s="13">
        <f t="shared" ref="E31:E32" si="12">IFERROR(D31*19%,"Sin Stock")</f>
        <v>1425</v>
      </c>
      <c r="F31" s="13">
        <f t="shared" ref="F31:F32" si="13">IFERROR(E31+D31,"Sin Stock")</f>
        <v>8925</v>
      </c>
      <c r="G31" s="13"/>
      <c r="H31" s="13">
        <f>VLOOKUP(B31,[1]Santiago!$B:$H,6,0)</f>
        <v>85050</v>
      </c>
      <c r="I31" s="13" t="str">
        <f>IF(VLOOKUP(B31,[1]Santiago!$B:$K,8,0)=0,"",VLOOKUP(B31,[1]Santiago!$B:$K,8,0))</f>
        <v>Caja 11,34 Kg</v>
      </c>
      <c r="J31" s="13" t="str">
        <f t="shared" ref="J31:J32" si="14">IF(D31="Sin Stock","Sin Stock","En Stock")</f>
        <v>En Stock</v>
      </c>
    </row>
    <row r="32" spans="2:10" ht="25.8" x14ac:dyDescent="0.5">
      <c r="B32" s="12" t="s">
        <v>40</v>
      </c>
      <c r="C32" s="12" t="str">
        <f>VLOOKUP(B32,[1]Santiago!$B:$I,2,0)</f>
        <v>HARINA DE ALMENDRA CAJA 11,34KGS</v>
      </c>
      <c r="D32" s="13">
        <f>VLOOKUP(B32,[1]Santiago!$B:$I,3,0)</f>
        <v>7500</v>
      </c>
      <c r="E32" s="13">
        <f t="shared" si="12"/>
        <v>1425</v>
      </c>
      <c r="F32" s="13">
        <f t="shared" si="13"/>
        <v>8925</v>
      </c>
      <c r="G32" s="13"/>
      <c r="H32" s="13">
        <f>VLOOKUP(B32,[1]Santiago!$B:$H,6,0)</f>
        <v>85050</v>
      </c>
      <c r="I32" s="13" t="str">
        <f>IF(VLOOKUP(B32,[1]Santiago!$B:$K,8,0)=0,"",VLOOKUP(B32,[1]Santiago!$B:$K,8,0))</f>
        <v>Caja 11,34 Kg</v>
      </c>
      <c r="J32" s="13" t="str">
        <f t="shared" si="14"/>
        <v>En Stock</v>
      </c>
    </row>
    <row r="33" spans="2:12" ht="25.8" x14ac:dyDescent="0.5">
      <c r="B33" s="12" t="s">
        <v>34</v>
      </c>
      <c r="C33" s="12"/>
      <c r="D33" s="13"/>
      <c r="E33" s="13"/>
      <c r="F33" s="13"/>
      <c r="G33" s="13"/>
      <c r="H33" s="13"/>
      <c r="I33" s="13" t="str">
        <f>IF(VLOOKUP(B33,[1]Santiago!$B:$K,8,0)=0,"",VLOOKUP(B33,[1]Santiago!$B:$K,8,0))</f>
        <v/>
      </c>
      <c r="J33" s="13"/>
    </row>
    <row r="34" spans="2:12" ht="25.8" x14ac:dyDescent="0.5">
      <c r="B34" s="12" t="s">
        <v>41</v>
      </c>
      <c r="C34" s="12" t="str">
        <f>VLOOKUP(B34,[1]Santiago!$B:$I,2,0)</f>
        <v>AVELLANA EUROPEA 5 KG</v>
      </c>
      <c r="D34" s="13">
        <f>VLOOKUP(B34,[1]Santiago!$B:$I,3,0)</f>
        <v>11900</v>
      </c>
      <c r="E34" s="13">
        <f t="shared" ref="E34:E35" si="15">IFERROR(D34*19%,"Sin Stock")</f>
        <v>2261</v>
      </c>
      <c r="F34" s="13">
        <f t="shared" ref="F34:F35" si="16">IFERROR(E34+D34,"Sin Stock")</f>
        <v>14161</v>
      </c>
      <c r="G34" s="13"/>
      <c r="H34" s="13">
        <f>VLOOKUP(B34,[1]Santiago!$B:$H,6,0)</f>
        <v>59500</v>
      </c>
      <c r="I34" s="13" t="str">
        <f>IF(VLOOKUP(B34,[1]Santiago!$B:$K,8,0)=0,"",VLOOKUP(B34,[1]Santiago!$B:$K,8,0))</f>
        <v>Bolsa 5 Kg</v>
      </c>
      <c r="J34" s="13" t="str">
        <f t="shared" si="11"/>
        <v>En Stock</v>
      </c>
    </row>
    <row r="35" spans="2:12" ht="25.8" x14ac:dyDescent="0.5">
      <c r="B35" s="12" t="s">
        <v>42</v>
      </c>
      <c r="C35" s="12" t="str">
        <f>VLOOKUP(B35,[1]Santiago!$B:$I,2,0)</f>
        <v>AVELLANA EUROPEA 1 KILO</v>
      </c>
      <c r="D35" s="13">
        <f>VLOOKUP(B35,[1]Santiago!$B:$I,3,0)</f>
        <v>12500</v>
      </c>
      <c r="E35" s="13">
        <f t="shared" si="15"/>
        <v>2375</v>
      </c>
      <c r="F35" s="13">
        <f t="shared" si="16"/>
        <v>14875</v>
      </c>
      <c r="G35" s="13"/>
      <c r="H35" s="13">
        <f>VLOOKUP(B35,[1]Santiago!$B:$H,6,0)</f>
        <v>125000</v>
      </c>
      <c r="I35" s="13" t="str">
        <f>IF(VLOOKUP(B35,[1]Santiago!$B:$K,8,0)=0,"",VLOOKUP(B35,[1]Santiago!$B:$K,8,0))</f>
        <v>Manga 10 x 1</v>
      </c>
      <c r="J35" s="13" t="str">
        <f t="shared" si="11"/>
        <v>En Stock</v>
      </c>
    </row>
    <row r="36" spans="2:12" ht="25.8" x14ac:dyDescent="0.5">
      <c r="B36" s="12" t="s">
        <v>34</v>
      </c>
      <c r="C36" s="12"/>
      <c r="D36" s="13"/>
      <c r="E36" s="13"/>
      <c r="F36" s="13"/>
      <c r="G36" s="13"/>
      <c r="H36" s="13"/>
      <c r="I36" s="13" t="str">
        <f>IF(VLOOKUP(B36,[1]Santiago!$B:$K,8,0)=0,"",VLOOKUP(B36,[1]Santiago!$B:$K,8,0))</f>
        <v/>
      </c>
      <c r="J36" s="13"/>
    </row>
    <row r="37" spans="2:12" ht="25.8" x14ac:dyDescent="0.5">
      <c r="B37" s="12" t="s">
        <v>43</v>
      </c>
      <c r="C37" s="12" t="str">
        <f>VLOOKUP(B37,[1]Santiago!$B:$I,2,0)</f>
        <v>AVENA INSTANTANEA 25 KILOS</v>
      </c>
      <c r="D37" s="13">
        <f>VLOOKUP(B37,[1]Santiago!$B:$I,3,0)</f>
        <v>780</v>
      </c>
      <c r="E37" s="13">
        <f t="shared" ref="E37:E39" si="17">IFERROR(D37*19%,"Sin Stock")</f>
        <v>148.19999999999999</v>
      </c>
      <c r="F37" s="13">
        <f t="shared" ref="F37:F39" si="18">IFERROR(E37+D37,"Sin Stock")</f>
        <v>928.2</v>
      </c>
      <c r="G37" s="13"/>
      <c r="H37" s="13">
        <f>VLOOKUP(B37,[1]Santiago!$B:$H,6,0)</f>
        <v>19500</v>
      </c>
      <c r="I37" s="13" t="str">
        <f>IF(VLOOKUP(B37,[1]Santiago!$B:$K,8,0)=0,"",VLOOKUP(B37,[1]Santiago!$B:$K,8,0))</f>
        <v>Saco 25 Kg</v>
      </c>
      <c r="J37" s="13" t="str">
        <f t="shared" si="11"/>
        <v>En Stock</v>
      </c>
    </row>
    <row r="38" spans="2:12" ht="25.8" x14ac:dyDescent="0.5">
      <c r="B38" s="12" t="s">
        <v>44</v>
      </c>
      <c r="C38" s="12" t="str">
        <f>VLOOKUP(B38,[1]Santiago!$B:$I,2,0)</f>
        <v>AVENA INSTANTANEA 5 KG</v>
      </c>
      <c r="D38" s="13">
        <f>VLOOKUP(B38,[1]Santiago!$B:$I,3,0)</f>
        <v>900</v>
      </c>
      <c r="E38" s="13">
        <f t="shared" si="17"/>
        <v>171</v>
      </c>
      <c r="F38" s="13">
        <f t="shared" si="18"/>
        <v>1071</v>
      </c>
      <c r="G38" s="13"/>
      <c r="H38" s="13">
        <f>VLOOKUP(B38,[1]Santiago!$B:$H,6,0)</f>
        <v>4500</v>
      </c>
      <c r="I38" s="13" t="str">
        <f>IF(VLOOKUP(B38,[1]Santiago!$B:$K,8,0)=0,"",VLOOKUP(B38,[1]Santiago!$B:$K,8,0))</f>
        <v>Bolsa 5 kilos</v>
      </c>
      <c r="J38" s="13" t="str">
        <f t="shared" si="11"/>
        <v>En Stock</v>
      </c>
    </row>
    <row r="39" spans="2:12" ht="25.8" x14ac:dyDescent="0.5">
      <c r="B39" s="12" t="s">
        <v>45</v>
      </c>
      <c r="C39" s="12" t="str">
        <f>VLOOKUP(B39,[1]Santiago!$B:$I,2,0)</f>
        <v>AVENA INSTANTANEA 1 KG</v>
      </c>
      <c r="D39" s="13">
        <f>VLOOKUP(B39,[1]Santiago!$B:$I,3,0)</f>
        <v>1200</v>
      </c>
      <c r="E39" s="13">
        <f t="shared" si="17"/>
        <v>228</v>
      </c>
      <c r="F39" s="13">
        <f t="shared" si="18"/>
        <v>1428</v>
      </c>
      <c r="G39" s="13"/>
      <c r="H39" s="13">
        <f>VLOOKUP(B39,[1]Santiago!$B:$H,6,0)</f>
        <v>6000</v>
      </c>
      <c r="I39" s="13" t="str">
        <f>IF(VLOOKUP(B39,[1]Santiago!$B:$K,8,0)=0,"",VLOOKUP(B39,[1]Santiago!$B:$K,8,0))</f>
        <v>Manga 5 x 1</v>
      </c>
      <c r="J39" s="13" t="str">
        <f t="shared" si="11"/>
        <v>En Stock</v>
      </c>
    </row>
    <row r="40" spans="2:12" ht="25.8" x14ac:dyDescent="0.5">
      <c r="B40" s="12" t="s">
        <v>34</v>
      </c>
      <c r="C40" s="12"/>
      <c r="D40" s="13"/>
      <c r="E40" s="13"/>
      <c r="F40" s="13"/>
      <c r="G40" s="13"/>
      <c r="H40" s="13"/>
      <c r="I40" s="13" t="str">
        <f>IF(VLOOKUP(B40,[1]Santiago!$B:$K,8,0)=0,"",VLOOKUP(B40,[1]Santiago!$B:$K,8,0))</f>
        <v/>
      </c>
      <c r="J40" s="13"/>
    </row>
    <row r="41" spans="2:12" ht="25.8" x14ac:dyDescent="0.5">
      <c r="B41" s="12" t="s">
        <v>46</v>
      </c>
      <c r="C41" s="12" t="str">
        <f>VLOOKUP(B41,[1]Santiago!$B:$I,2,0)</f>
        <v>AVENA INTEGRAL 25 KILOS</v>
      </c>
      <c r="D41" s="13">
        <f>VLOOKUP(B41,[1]Santiago!$B:$I,3,0)</f>
        <v>780</v>
      </c>
      <c r="E41" s="13">
        <f t="shared" ref="E41:E43" si="19">IFERROR(D41*19%,"Sin Stock")</f>
        <v>148.19999999999999</v>
      </c>
      <c r="F41" s="13">
        <f t="shared" ref="F41:F43" si="20">IFERROR(E41+D41,"Sin Stock")</f>
        <v>928.2</v>
      </c>
      <c r="G41" s="13"/>
      <c r="H41" s="13">
        <f>VLOOKUP(B41,[1]Santiago!$B:$H,6,0)</f>
        <v>19500</v>
      </c>
      <c r="I41" s="13" t="str">
        <f>IF(VLOOKUP(B41,[1]Santiago!$B:$K,8,0)=0,"",VLOOKUP(B41,[1]Santiago!$B:$K,8,0))</f>
        <v>Saco 25Kg</v>
      </c>
      <c r="J41" s="13" t="str">
        <f t="shared" si="11"/>
        <v>En Stock</v>
      </c>
    </row>
    <row r="42" spans="2:12" ht="25.8" x14ac:dyDescent="0.5">
      <c r="B42" s="12" t="s">
        <v>47</v>
      </c>
      <c r="C42" s="12" t="str">
        <f>VLOOKUP(B42,[1]Santiago!$B:$I,2,0)</f>
        <v>AVENA INTEGRAL 5 KG</v>
      </c>
      <c r="D42" s="13">
        <f>VLOOKUP(B42,[1]Santiago!$B:$I,3,0)</f>
        <v>900</v>
      </c>
      <c r="E42" s="13">
        <f t="shared" si="19"/>
        <v>171</v>
      </c>
      <c r="F42" s="13">
        <f t="shared" si="20"/>
        <v>1071</v>
      </c>
      <c r="G42" s="13"/>
      <c r="H42" s="13">
        <f>VLOOKUP(B42,[1]Santiago!$B:$H,6,0)</f>
        <v>4500</v>
      </c>
      <c r="I42" s="13" t="str">
        <f>IF(VLOOKUP(B42,[1]Santiago!$B:$K,8,0)=0,"",VLOOKUP(B42,[1]Santiago!$B:$K,8,0))</f>
        <v>Bolsa 5 kilos</v>
      </c>
      <c r="J42" s="13" t="str">
        <f t="shared" si="11"/>
        <v>En Stock</v>
      </c>
    </row>
    <row r="43" spans="2:12" ht="25.8" x14ac:dyDescent="0.5">
      <c r="B43" s="12" t="s">
        <v>48</v>
      </c>
      <c r="C43" s="12" t="str">
        <f>VLOOKUP(B43,[1]Santiago!$B:$I,2,0)</f>
        <v>AVENA INTEGRAL 1 KG</v>
      </c>
      <c r="D43" s="13">
        <f>VLOOKUP(B43,[1]Santiago!$B:$I,3,0)</f>
        <v>1200</v>
      </c>
      <c r="E43" s="13">
        <f t="shared" si="19"/>
        <v>228</v>
      </c>
      <c r="F43" s="13">
        <f t="shared" si="20"/>
        <v>1428</v>
      </c>
      <c r="G43" s="13"/>
      <c r="H43" s="13">
        <f>VLOOKUP(B43,[1]Santiago!$B:$H,6,0)</f>
        <v>6000</v>
      </c>
      <c r="I43" s="13" t="str">
        <f>IF(VLOOKUP(B43,[1]Santiago!$B:$K,8,0)=0,"",VLOOKUP(B43,[1]Santiago!$B:$K,8,0))</f>
        <v>Manga 5 x 1</v>
      </c>
      <c r="J43" s="13" t="str">
        <f t="shared" si="11"/>
        <v>En Stock</v>
      </c>
    </row>
    <row r="44" spans="2:12" ht="25.8" x14ac:dyDescent="0.5">
      <c r="B44" s="12" t="s">
        <v>34</v>
      </c>
      <c r="C44" s="12"/>
      <c r="D44" s="13"/>
      <c r="E44" s="13"/>
      <c r="F44" s="13"/>
      <c r="G44" s="13"/>
      <c r="H44" s="13"/>
      <c r="I44" s="13" t="str">
        <f>IF(VLOOKUP(B44,[1]Santiago!$B:$K,8,0)=0,"",VLOOKUP(B44,[1]Santiago!$B:$K,8,0))</f>
        <v/>
      </c>
      <c r="J44" s="13"/>
    </row>
    <row r="45" spans="2:12" ht="25.8" x14ac:dyDescent="0.5">
      <c r="B45" s="12" t="s">
        <v>49</v>
      </c>
      <c r="C45" s="12" t="str">
        <f>VLOOKUP(B45,[1]Santiago!$B:$I,2,0)</f>
        <v>CRANBERRY 11.34 KG.</v>
      </c>
      <c r="D45" s="13">
        <f>VLOOKUP(B45,[1]Santiago!$B:$I,3,0)</f>
        <v>4300</v>
      </c>
      <c r="E45" s="13">
        <f t="shared" ref="E45:E47" si="21">IFERROR(D45*19%,"Sin Stock")</f>
        <v>817</v>
      </c>
      <c r="F45" s="13">
        <f t="shared" ref="F45:F47" si="22">IFERROR(E45+D45,"Sin Stock")</f>
        <v>5117</v>
      </c>
      <c r="G45" s="13"/>
      <c r="H45" s="13">
        <f>VLOOKUP(B45,[1]Santiago!$B:$H,6,0)</f>
        <v>48762</v>
      </c>
      <c r="I45" s="13" t="str">
        <f>IF(VLOOKUP(B45,[1]Santiago!$B:$K,8,0)=0,"",VLOOKUP(B45,[1]Santiago!$B:$K,8,0))</f>
        <v>Caja 11,34 Kg</v>
      </c>
      <c r="J45" s="13" t="str">
        <f t="shared" si="11"/>
        <v>En Stock</v>
      </c>
      <c r="L45" s="5"/>
    </row>
    <row r="46" spans="2:12" ht="25.8" x14ac:dyDescent="0.5">
      <c r="B46" s="12" t="s">
        <v>50</v>
      </c>
      <c r="C46" s="12" t="str">
        <f>VLOOKUP(B46,[1]Santiago!$B:$I,2,0)</f>
        <v>CRANBERRY 5 KG</v>
      </c>
      <c r="D46" s="13">
        <f>VLOOKUP(B46,[1]Santiago!$B:$I,3,0)</f>
        <v>4700</v>
      </c>
      <c r="E46" s="13">
        <f t="shared" si="21"/>
        <v>893</v>
      </c>
      <c r="F46" s="13">
        <f t="shared" si="22"/>
        <v>5593</v>
      </c>
      <c r="G46" s="13"/>
      <c r="H46" s="13">
        <f>VLOOKUP(B46,[1]Santiago!$B:$H,6,0)</f>
        <v>23500</v>
      </c>
      <c r="I46" s="13" t="str">
        <f>IF(VLOOKUP(B46,[1]Santiago!$B:$K,8,0)=0,"",VLOOKUP(B46,[1]Santiago!$B:$K,8,0))</f>
        <v>Bolsa 5 kilos</v>
      </c>
      <c r="J46" s="13" t="str">
        <f t="shared" si="11"/>
        <v>En Stock</v>
      </c>
    </row>
    <row r="47" spans="2:12" ht="25.8" x14ac:dyDescent="0.5">
      <c r="B47" s="12" t="s">
        <v>51</v>
      </c>
      <c r="C47" s="12" t="str">
        <f>VLOOKUP(B47,[1]Santiago!$B:$I,2,0)</f>
        <v>CRANBERRY 1 KILO</v>
      </c>
      <c r="D47" s="13">
        <f>VLOOKUP(B47,[1]Santiago!$B:$I,3,0)</f>
        <v>5200</v>
      </c>
      <c r="E47" s="13">
        <f t="shared" si="21"/>
        <v>988</v>
      </c>
      <c r="F47" s="13">
        <f t="shared" si="22"/>
        <v>6188</v>
      </c>
      <c r="G47" s="13"/>
      <c r="H47" s="13">
        <f>VLOOKUP(B47,[1]Santiago!$B:$H,6,0)</f>
        <v>52000</v>
      </c>
      <c r="I47" s="13" t="str">
        <f>IF(VLOOKUP(B47,[1]Santiago!$B:$K,8,0)=0,"",VLOOKUP(B47,[1]Santiago!$B:$K,8,0))</f>
        <v>Manga 10 x 1</v>
      </c>
      <c r="J47" s="13" t="str">
        <f t="shared" si="11"/>
        <v>En Stock</v>
      </c>
    </row>
    <row r="48" spans="2:12" ht="25.8" x14ac:dyDescent="0.5">
      <c r="B48" s="12" t="s">
        <v>34</v>
      </c>
      <c r="C48" s="12"/>
      <c r="D48" s="13"/>
      <c r="E48" s="13"/>
      <c r="F48" s="13"/>
      <c r="G48" s="13"/>
      <c r="H48" s="13"/>
      <c r="I48" s="13" t="str">
        <f>IF(VLOOKUP(B48,[1]Santiago!$B:$K,8,0)=0,"",VLOOKUP(B48,[1]Santiago!$B:$K,8,0))</f>
        <v/>
      </c>
      <c r="J48" s="13"/>
    </row>
    <row r="49" spans="2:11" ht="25.8" x14ac:dyDescent="0.5">
      <c r="B49" s="12" t="s">
        <v>52</v>
      </c>
      <c r="C49" s="12" t="str">
        <f>VLOOKUP(B49,[1]Santiago!$B:$I,2,0)</f>
        <v>HUESILLOS</v>
      </c>
      <c r="D49" s="13" t="s">
        <v>261</v>
      </c>
      <c r="E49" s="13" t="str">
        <f t="shared" ref="E49:E52" si="23">IFERROR(D49*19%,"Sin Stock")</f>
        <v>Sin Stock</v>
      </c>
      <c r="F49" s="13" t="str">
        <f t="shared" ref="F49:F52" si="24">IFERROR(E49+D49,"Sin Stock")</f>
        <v>Sin Stock</v>
      </c>
      <c r="G49" s="13"/>
      <c r="H49" s="13" t="e">
        <f>VLOOKUP(B49,[1]Santiago!$B:$H,6,0)</f>
        <v>#VALUE!</v>
      </c>
      <c r="I49" s="13" t="str">
        <f>IF(VLOOKUP(B49,[1]Santiago!$B:$K,8,0)=0,"",VLOOKUP(B49,[1]Santiago!$B:$K,8,0))</f>
        <v>Caja 10 Kg</v>
      </c>
      <c r="J49" s="13" t="str">
        <f t="shared" si="11"/>
        <v>Sin Stock</v>
      </c>
    </row>
    <row r="50" spans="2:11" ht="25.8" x14ac:dyDescent="0.5">
      <c r="B50" s="12" t="s">
        <v>53</v>
      </c>
      <c r="C50" s="12" t="str">
        <f>VLOOKUP(B50,[1]Santiago!$B:$I,2,0)</f>
        <v>MAIZ POP CORN BUTTERFLY 25 KILOS</v>
      </c>
      <c r="D50" s="13">
        <f>VLOOKUP(B50,[1]Santiago!$B:$I,3,0)</f>
        <v>1100</v>
      </c>
      <c r="E50" s="13">
        <f t="shared" si="23"/>
        <v>209</v>
      </c>
      <c r="F50" s="13">
        <f t="shared" si="24"/>
        <v>1309</v>
      </c>
      <c r="G50" s="13"/>
      <c r="H50" s="13">
        <f>VLOOKUP(B50,[1]Santiago!$B:$H,6,0)</f>
        <v>27500</v>
      </c>
      <c r="I50" s="13" t="str">
        <f>IF(VLOOKUP(B50,[1]Santiago!$B:$K,8,0)=0,"",VLOOKUP(B50,[1]Santiago!$B:$K,8,0))</f>
        <v>Saco 25 Kg</v>
      </c>
      <c r="J50" s="13" t="str">
        <f t="shared" si="11"/>
        <v>En Stock</v>
      </c>
    </row>
    <row r="51" spans="2:11" ht="25.8" x14ac:dyDescent="0.5">
      <c r="B51" s="12" t="s">
        <v>54</v>
      </c>
      <c r="C51" s="12" t="str">
        <f>VLOOKUP(B51,[1]Santiago!$B:$I,2,0)</f>
        <v>MAIZ POP CORN BUTTERFLY 5 KG</v>
      </c>
      <c r="D51" s="13">
        <f>VLOOKUP(B51,[1]Santiago!$B:$I,3,0)</f>
        <v>1450</v>
      </c>
      <c r="E51" s="13">
        <f t="shared" si="23"/>
        <v>275.5</v>
      </c>
      <c r="F51" s="13">
        <f t="shared" si="24"/>
        <v>1725.5</v>
      </c>
      <c r="G51" s="13"/>
      <c r="H51" s="13">
        <f>VLOOKUP(B51,[1]Santiago!$B:$H,6,0)</f>
        <v>7250</v>
      </c>
      <c r="I51" s="13" t="str">
        <f>IF(VLOOKUP(B51,[1]Santiago!$B:$K,8,0)=0,"",VLOOKUP(B51,[1]Santiago!$B:$K,8,0))</f>
        <v>Bolsa 5 kilos</v>
      </c>
      <c r="J51" s="13" t="str">
        <f t="shared" si="11"/>
        <v>En Stock</v>
      </c>
    </row>
    <row r="52" spans="2:11" ht="25.8" x14ac:dyDescent="0.5">
      <c r="B52" s="12" t="s">
        <v>55</v>
      </c>
      <c r="C52" s="12" t="str">
        <f>VLOOKUP(B52,[1]Santiago!$B:$I,2,0)</f>
        <v>MAIZ POP CORN BUTTERFLY 1 KILO</v>
      </c>
      <c r="D52" s="13">
        <f>VLOOKUP(B52,[1]Santiago!$B:$I,3,0)</f>
        <v>1800</v>
      </c>
      <c r="E52" s="13">
        <f t="shared" si="23"/>
        <v>342</v>
      </c>
      <c r="F52" s="13">
        <f t="shared" si="24"/>
        <v>2142</v>
      </c>
      <c r="G52" s="13"/>
      <c r="H52" s="13">
        <f>VLOOKUP(B52,[1]Santiago!$B:$H,6,0)</f>
        <v>18000</v>
      </c>
      <c r="I52" s="13" t="str">
        <f>IF(VLOOKUP(B52,[1]Santiago!$B:$K,8,0)=0,"",VLOOKUP(B52,[1]Santiago!$B:$K,8,0))</f>
        <v>Manga 10 x 1</v>
      </c>
      <c r="J52" s="13" t="str">
        <f t="shared" si="11"/>
        <v>En Stock</v>
      </c>
    </row>
    <row r="53" spans="2:11" ht="25.8" x14ac:dyDescent="0.5">
      <c r="B53" s="12" t="s">
        <v>34</v>
      </c>
      <c r="C53" s="12"/>
      <c r="D53" s="13"/>
      <c r="E53" s="13"/>
      <c r="F53" s="13"/>
      <c r="G53" s="13"/>
      <c r="H53" s="13"/>
      <c r="I53" s="13" t="str">
        <f>IF(VLOOKUP(B53,[1]Santiago!$B:$K,8,0)=0,"",VLOOKUP(B53,[1]Santiago!$B:$K,8,0))</f>
        <v/>
      </c>
      <c r="J53" s="13"/>
      <c r="K53" s="6"/>
    </row>
    <row r="54" spans="2:11" ht="25.8" x14ac:dyDescent="0.5">
      <c r="B54" s="12" t="s">
        <v>56</v>
      </c>
      <c r="C54" s="12" t="str">
        <f>VLOOKUP(B54,[1]Santiago!$B:$I,2,0)</f>
        <v>MANI RUNNER</v>
      </c>
      <c r="D54" s="13" t="s">
        <v>262</v>
      </c>
      <c r="E54" s="13" t="str">
        <f t="shared" ref="E54:E57" si="25">IFERROR(D54*19%,"Sin Stock")</f>
        <v>Sin Stock</v>
      </c>
      <c r="F54" s="13" t="str">
        <f t="shared" ref="F54:F57" si="26">IFERROR(E54+D54,"Sin Stock")</f>
        <v>Sin Stock</v>
      </c>
      <c r="G54" s="13"/>
      <c r="H54" s="13">
        <f>VLOOKUP(B54,[1]Santiago!$B:$H,6,0)</f>
        <v>38750</v>
      </c>
      <c r="I54" s="13" t="str">
        <f>IF(VLOOKUP(B54,[1]Santiago!$B:$K,8,0)=0,"",VLOOKUP(B54,[1]Santiago!$B:$K,8,0))</f>
        <v>Saco 25 Kg</v>
      </c>
      <c r="J54" s="13" t="str">
        <f t="shared" si="11"/>
        <v>Sin Stock</v>
      </c>
      <c r="K54" s="6"/>
    </row>
    <row r="55" spans="2:11" ht="25.8" x14ac:dyDescent="0.5">
      <c r="B55" s="12" t="s">
        <v>57</v>
      </c>
      <c r="C55" s="12" t="str">
        <f>VLOOKUP(B55,[1]Santiago!$B:$I,2,0)</f>
        <v>MANI TOSTADO SALADO 25 KILOS</v>
      </c>
      <c r="D55" s="13">
        <f>VLOOKUP(B55,[1]Santiago!$B:$I,3,0)</f>
        <v>2000</v>
      </c>
      <c r="E55" s="13">
        <f t="shared" si="25"/>
        <v>380</v>
      </c>
      <c r="F55" s="13">
        <f t="shared" si="26"/>
        <v>2380</v>
      </c>
      <c r="G55" s="13"/>
      <c r="H55" s="13">
        <f>VLOOKUP(B55,[1]Santiago!$B:$H,6,0)</f>
        <v>50000</v>
      </c>
      <c r="I55" s="13" t="str">
        <f>IF(VLOOKUP(B55,[1]Santiago!$B:$K,8,0)=0,"",VLOOKUP(B55,[1]Santiago!$B:$K,8,0))</f>
        <v>Saco 25 Kg</v>
      </c>
      <c r="J55" s="13" t="str">
        <f t="shared" si="11"/>
        <v>En Stock</v>
      </c>
      <c r="K55" s="6"/>
    </row>
    <row r="56" spans="2:11" ht="25.8" x14ac:dyDescent="0.5">
      <c r="B56" s="12" t="s">
        <v>58</v>
      </c>
      <c r="C56" s="12" t="str">
        <f>VLOOKUP(B56,[1]Santiago!$B:$I,2,0)</f>
        <v>MANI TOSTADO SALADO 5 KG</v>
      </c>
      <c r="D56" s="13">
        <f>VLOOKUP(B56,[1]Santiago!$B:$I,3,0)</f>
        <v>2350</v>
      </c>
      <c r="E56" s="13">
        <f t="shared" si="25"/>
        <v>446.5</v>
      </c>
      <c r="F56" s="13">
        <f t="shared" si="26"/>
        <v>2796.5</v>
      </c>
      <c r="G56" s="13"/>
      <c r="H56" s="13">
        <f>VLOOKUP(B56,[1]Santiago!$B:$H,6,0)</f>
        <v>11750</v>
      </c>
      <c r="I56" s="13" t="str">
        <f>IF(VLOOKUP(B56,[1]Santiago!$B:$K,8,0)=0,"",VLOOKUP(B56,[1]Santiago!$B:$K,8,0))</f>
        <v>Bolsa 5 kilos</v>
      </c>
      <c r="J56" s="13" t="str">
        <f t="shared" si="11"/>
        <v>En Stock</v>
      </c>
      <c r="K56" s="6"/>
    </row>
    <row r="57" spans="2:11" ht="25.8" x14ac:dyDescent="0.5">
      <c r="B57" s="12" t="s">
        <v>59</v>
      </c>
      <c r="C57" s="12" t="str">
        <f>VLOOKUP(B57,[1]Santiago!$B:$I,2,0)</f>
        <v>MANI TOST. SALADO 1 KILO</v>
      </c>
      <c r="D57" s="13">
        <f>VLOOKUP(B57,[1]Santiago!$B:$I,3,0)</f>
        <v>2700</v>
      </c>
      <c r="E57" s="13">
        <f t="shared" si="25"/>
        <v>513</v>
      </c>
      <c r="F57" s="13">
        <f t="shared" si="26"/>
        <v>3213</v>
      </c>
      <c r="G57" s="13"/>
      <c r="H57" s="13">
        <f>VLOOKUP(B57,[1]Santiago!$B:$H,6,0)</f>
        <v>27000</v>
      </c>
      <c r="I57" s="13" t="str">
        <f>IF(VLOOKUP(B57,[1]Santiago!$B:$K,8,0)=0,"",VLOOKUP(B57,[1]Santiago!$B:$K,8,0))</f>
        <v>Manga 10 x 1</v>
      </c>
      <c r="J57" s="13" t="str">
        <f t="shared" si="11"/>
        <v>En Stock</v>
      </c>
      <c r="K57" s="6"/>
    </row>
    <row r="58" spans="2:11" ht="25.8" x14ac:dyDescent="0.5">
      <c r="B58" s="12" t="s">
        <v>34</v>
      </c>
      <c r="C58" s="12"/>
      <c r="D58" s="13"/>
      <c r="E58" s="13"/>
      <c r="F58" s="13"/>
      <c r="G58" s="13"/>
      <c r="H58" s="13"/>
      <c r="I58" s="13" t="str">
        <f>IF(VLOOKUP(B58,[1]Santiago!$B:$K,8,0)=0,"",VLOOKUP(B58,[1]Santiago!$B:$K,8,0))</f>
        <v/>
      </c>
      <c r="J58" s="13"/>
    </row>
    <row r="59" spans="2:11" ht="25.8" x14ac:dyDescent="0.5">
      <c r="B59" s="12" t="s">
        <v>60</v>
      </c>
      <c r="C59" s="12" t="str">
        <f>VLOOKUP(B59,[1]Santiago!$B:$I,2,0)</f>
        <v>MANI TOSTADO SIN SAL 25 KILOS</v>
      </c>
      <c r="D59" s="13">
        <f>VLOOKUP(B59,[1]Santiago!$B:$I,3,0)</f>
        <v>2000</v>
      </c>
      <c r="E59" s="13">
        <f t="shared" ref="E59:E61" si="27">IFERROR(D59*19%,"Sin Stock")</f>
        <v>380</v>
      </c>
      <c r="F59" s="13">
        <f t="shared" ref="F59:F61" si="28">IFERROR(E59+D59,"Sin Stock")</f>
        <v>2380</v>
      </c>
      <c r="G59" s="13"/>
      <c r="H59" s="13">
        <f>VLOOKUP(B59,[1]Santiago!$B:$H,6,0)</f>
        <v>50000</v>
      </c>
      <c r="I59" s="13" t="str">
        <f>IF(VLOOKUP(B59,[1]Santiago!$B:$K,8,0)=0,"",VLOOKUP(B59,[1]Santiago!$B:$K,8,0))</f>
        <v>Saco 25 Kg</v>
      </c>
      <c r="J59" s="13" t="str">
        <f t="shared" si="11"/>
        <v>En Stock</v>
      </c>
    </row>
    <row r="60" spans="2:11" ht="25.8" x14ac:dyDescent="0.5">
      <c r="B60" s="12" t="s">
        <v>61</v>
      </c>
      <c r="C60" s="12" t="str">
        <f>VLOOKUP(B60,[1]Santiago!$B:$I,2,0)</f>
        <v>MANI TOSTADO SIN SAL 5 KG</v>
      </c>
      <c r="D60" s="13">
        <f>VLOOKUP(B60,[1]Santiago!$B:$I,3,0)</f>
        <v>2350</v>
      </c>
      <c r="E60" s="13">
        <f t="shared" si="27"/>
        <v>446.5</v>
      </c>
      <c r="F60" s="13">
        <f t="shared" si="28"/>
        <v>2796.5</v>
      </c>
      <c r="G60" s="13"/>
      <c r="H60" s="13">
        <f>VLOOKUP(B60,[1]Santiago!$B:$H,6,0)</f>
        <v>11750</v>
      </c>
      <c r="I60" s="13" t="str">
        <f>IF(VLOOKUP(B60,[1]Santiago!$B:$K,8,0)=0,"",VLOOKUP(B60,[1]Santiago!$B:$K,8,0))</f>
        <v>Bolsa 5 kilos</v>
      </c>
      <c r="J60" s="13" t="str">
        <f t="shared" si="11"/>
        <v>En Stock</v>
      </c>
    </row>
    <row r="61" spans="2:11" ht="25.8" x14ac:dyDescent="0.5">
      <c r="B61" s="12" t="s">
        <v>62</v>
      </c>
      <c r="C61" s="12" t="str">
        <f>VLOOKUP(B61,[1]Santiago!$B:$I,2,0)</f>
        <v>MANI TOST. SIN SAL 1 KILO</v>
      </c>
      <c r="D61" s="13">
        <f>VLOOKUP(B61,[1]Santiago!$B:$I,3,0)</f>
        <v>2700</v>
      </c>
      <c r="E61" s="13">
        <f t="shared" si="27"/>
        <v>513</v>
      </c>
      <c r="F61" s="13">
        <f t="shared" si="28"/>
        <v>3213</v>
      </c>
      <c r="G61" s="13"/>
      <c r="H61" s="13">
        <f>VLOOKUP(B61,[1]Santiago!$B:$H,6,0)</f>
        <v>27000</v>
      </c>
      <c r="I61" s="13" t="str">
        <f>IF(VLOOKUP(B61,[1]Santiago!$B:$K,8,0)=0,"",VLOOKUP(B61,[1]Santiago!$B:$K,8,0))</f>
        <v>Manga 10 x 1</v>
      </c>
      <c r="J61" s="13" t="str">
        <f t="shared" si="11"/>
        <v>En Stock</v>
      </c>
    </row>
    <row r="62" spans="2:11" ht="25.8" x14ac:dyDescent="0.5">
      <c r="B62" s="12" t="s">
        <v>34</v>
      </c>
      <c r="C62" s="12"/>
      <c r="D62" s="13"/>
      <c r="E62" s="13"/>
      <c r="F62" s="13"/>
      <c r="G62" s="13"/>
      <c r="H62" s="13"/>
      <c r="I62" s="13" t="str">
        <f>IF(VLOOKUP(B62,[1]Santiago!$B:$K,8,0)=0,"",VLOOKUP(B62,[1]Santiago!$B:$K,8,0))</f>
        <v/>
      </c>
      <c r="J62" s="13"/>
    </row>
    <row r="63" spans="2:11" ht="25.8" x14ac:dyDescent="0.5">
      <c r="B63" s="12" t="s">
        <v>63</v>
      </c>
      <c r="C63" s="12" t="str">
        <f>VLOOKUP(B63,[1]Santiago!$B:$I,2,0)</f>
        <v>MANI CONFITADO 10 KG</v>
      </c>
      <c r="D63" s="13" t="str">
        <f>VLOOKUP(B63,[1]Santiago!$B:$I,3,0)</f>
        <v>Sin Stock</v>
      </c>
      <c r="E63" s="13" t="str">
        <f t="shared" ref="E63:E64" si="29">IFERROR(D63*19%,"Sin Stock")</f>
        <v>Sin Stock</v>
      </c>
      <c r="F63" s="13" t="str">
        <f t="shared" ref="F63:F64" si="30">IFERROR(E63+D63,"Sin Stock")</f>
        <v>Sin Stock</v>
      </c>
      <c r="G63" s="13"/>
      <c r="H63" s="13" t="str">
        <f>VLOOKUP(B63,[1]Santiago!$B:$H,6,0)</f>
        <v>Sin Stock</v>
      </c>
      <c r="I63" s="13" t="str">
        <f>IF(VLOOKUP(B63,[1]Santiago!$B:$K,8,0)=0,"",VLOOKUP(B63,[1]Santiago!$B:$K,8,0))</f>
        <v>Caja 10 Kg</v>
      </c>
      <c r="J63" s="13" t="str">
        <f t="shared" ref="J63:J64" si="31">IF(D63="Sin Stock","Sin Stock","En Stock")</f>
        <v>Sin Stock</v>
      </c>
    </row>
    <row r="64" spans="2:11" ht="25.8" x14ac:dyDescent="0.5">
      <c r="B64" s="12" t="s">
        <v>64</v>
      </c>
      <c r="C64" s="12" t="str">
        <f>VLOOKUP(B64,[1]Santiago!$B:$I,2,0)</f>
        <v>MANI CONFITADO 1 KG</v>
      </c>
      <c r="D64" s="13" t="str">
        <f>VLOOKUP(B64,[1]Santiago!$B:$I,3,0)</f>
        <v>Sin Stock</v>
      </c>
      <c r="E64" s="13" t="str">
        <f t="shared" si="29"/>
        <v>Sin Stock</v>
      </c>
      <c r="F64" s="13" t="str">
        <f t="shared" si="30"/>
        <v>Sin Stock</v>
      </c>
      <c r="G64" s="13"/>
      <c r="H64" s="13" t="str">
        <f>VLOOKUP(B64,[1]Santiago!$B:$H,6,0)</f>
        <v>Sin Stock</v>
      </c>
      <c r="I64" s="13" t="str">
        <f>IF(VLOOKUP(B64,[1]Santiago!$B:$K,8,0)=0,"",VLOOKUP(B64,[1]Santiago!$B:$K,8,0))</f>
        <v>Manga 10 x 1</v>
      </c>
      <c r="J64" s="13" t="str">
        <f t="shared" si="31"/>
        <v>Sin Stock</v>
      </c>
    </row>
    <row r="65" spans="2:10" ht="25.8" x14ac:dyDescent="0.5">
      <c r="B65" s="12" t="s">
        <v>34</v>
      </c>
      <c r="C65" s="12"/>
      <c r="D65" s="13"/>
      <c r="E65" s="13"/>
      <c r="F65" s="13"/>
      <c r="G65" s="13"/>
      <c r="H65" s="13"/>
      <c r="I65" s="13" t="str">
        <f>IF(VLOOKUP(B65,[1]Santiago!$B:$K,8,0)=0,"",VLOOKUP(B65,[1]Santiago!$B:$K,8,0))</f>
        <v/>
      </c>
      <c r="J65" s="13"/>
    </row>
    <row r="66" spans="2:10" ht="25.8" x14ac:dyDescent="0.5">
      <c r="B66" s="12" t="s">
        <v>65</v>
      </c>
      <c r="C66" s="12" t="str">
        <f>VLOOKUP(B66,[1]Santiago!$B:$I,2,0)</f>
        <v>MANI CROCANTE NATURAL</v>
      </c>
      <c r="D66" s="13">
        <f>VLOOKUP(B66,[1]Santiago!$B:$I,3,0)</f>
        <v>2000</v>
      </c>
      <c r="E66" s="13">
        <f t="shared" ref="E66:E68" si="32">IFERROR(D66*19%,"Sin Stock")</f>
        <v>380</v>
      </c>
      <c r="F66" s="13">
        <f t="shared" ref="F66:F68" si="33">IFERROR(E66+D66,"Sin Stock")</f>
        <v>2380</v>
      </c>
      <c r="G66" s="13"/>
      <c r="H66" s="13">
        <f>VLOOKUP(B66,[1]Santiago!$B:$H,6,0)</f>
        <v>20000</v>
      </c>
      <c r="I66" s="13" t="str">
        <f>IF(VLOOKUP(B66,[1]Santiago!$B:$K,8,0)=0,"",VLOOKUP(B66,[1]Santiago!$B:$K,8,0))</f>
        <v>Caja 10 Kg</v>
      </c>
      <c r="J66" s="13" t="str">
        <f t="shared" ref="J66:J68" si="34">IF(D66="Sin Stock","Sin Stock","En Stock")</f>
        <v>En Stock</v>
      </c>
    </row>
    <row r="67" spans="2:10" ht="25.8" x14ac:dyDescent="0.5">
      <c r="B67" s="12" t="s">
        <v>66</v>
      </c>
      <c r="C67" s="12" t="str">
        <f>VLOOKUP(B67,[1]Santiago!$B:$I,2,0)</f>
        <v>MANI CROCANTE PICANTE</v>
      </c>
      <c r="D67" s="13">
        <f>VLOOKUP(B67,[1]Santiago!$B:$I,3,0)</f>
        <v>2000</v>
      </c>
      <c r="E67" s="13">
        <f t="shared" si="32"/>
        <v>380</v>
      </c>
      <c r="F67" s="13">
        <f t="shared" si="33"/>
        <v>2380</v>
      </c>
      <c r="G67" s="13"/>
      <c r="H67" s="13">
        <f>VLOOKUP(B67,[1]Santiago!$B:$H,6,0)</f>
        <v>20000</v>
      </c>
      <c r="I67" s="13" t="str">
        <f>IF(VLOOKUP(B67,[1]Santiago!$B:$K,8,0)=0,"",VLOOKUP(B67,[1]Santiago!$B:$K,8,0))</f>
        <v>Caja 10 Kg</v>
      </c>
      <c r="J67" s="13" t="str">
        <f t="shared" si="34"/>
        <v>En Stock</v>
      </c>
    </row>
    <row r="68" spans="2:10" ht="25.8" x14ac:dyDescent="0.5">
      <c r="B68" s="12" t="s">
        <v>67</v>
      </c>
      <c r="C68" s="12" t="str">
        <f>VLOOKUP(B68,[1]Santiago!$B:$I,2,0)</f>
        <v>MANI CROCANTE CEBOLLA - PEREJIL</v>
      </c>
      <c r="D68" s="13">
        <f>VLOOKUP(B68,[1]Santiago!$B:$I,3,0)</f>
        <v>2000</v>
      </c>
      <c r="E68" s="13">
        <f t="shared" si="32"/>
        <v>380</v>
      </c>
      <c r="F68" s="13">
        <f t="shared" si="33"/>
        <v>2380</v>
      </c>
      <c r="G68" s="13"/>
      <c r="H68" s="13">
        <f>VLOOKUP(B68,[1]Santiago!$B:$H,6,0)</f>
        <v>20000</v>
      </c>
      <c r="I68" s="13" t="str">
        <f>IF(VLOOKUP(B68,[1]Santiago!$B:$K,8,0)=0,"",VLOOKUP(B68,[1]Santiago!$B:$K,8,0))</f>
        <v>Caja 10 Kg</v>
      </c>
      <c r="J68" s="13" t="str">
        <f t="shared" si="34"/>
        <v>En Stock</v>
      </c>
    </row>
    <row r="69" spans="2:10" ht="25.8" x14ac:dyDescent="0.5">
      <c r="B69" s="12" t="s">
        <v>34</v>
      </c>
      <c r="C69" s="12"/>
      <c r="D69" s="13"/>
      <c r="E69" s="13"/>
      <c r="F69" s="13"/>
      <c r="G69" s="13"/>
      <c r="H69" s="13"/>
      <c r="I69" s="13" t="str">
        <f>IF(VLOOKUP(B69,[1]Santiago!$B:$K,8,0)=0,"",VLOOKUP(B69,[1]Santiago!$B:$K,8,0))</f>
        <v/>
      </c>
      <c r="J69" s="13"/>
    </row>
    <row r="70" spans="2:10" ht="25.8" x14ac:dyDescent="0.5">
      <c r="B70" s="12" t="s">
        <v>68</v>
      </c>
      <c r="C70" s="12" t="str">
        <f>VLOOKUP(B70,[1]Santiago!$B:$I,2,0)</f>
        <v>NUEZ MARIPOSA CLARA 5 KG</v>
      </c>
      <c r="D70" s="13">
        <f>VLOOKUP(B70,[1]Santiago!$B:$I,3,0)</f>
        <v>7500</v>
      </c>
      <c r="E70" s="13">
        <f t="shared" ref="E70:E71" si="35">IFERROR(D70*19%,"Sin Stock")</f>
        <v>1425</v>
      </c>
      <c r="F70" s="13">
        <f t="shared" ref="F70:F71" si="36">IFERROR(E70+D70,"Sin Stock")</f>
        <v>8925</v>
      </c>
      <c r="G70" s="13"/>
      <c r="H70" s="13">
        <f>VLOOKUP(B70,[1]Santiago!$B:$H,6,0)</f>
        <v>75000</v>
      </c>
      <c r="I70" s="13" t="str">
        <f>IF(VLOOKUP(B70,[1]Santiago!$B:$K,8,0)=0,"",VLOOKUP(B70,[1]Santiago!$B:$K,8,0))</f>
        <v>Caja 10 Kg</v>
      </c>
      <c r="J70" s="13" t="str">
        <f t="shared" si="11"/>
        <v>En Stock</v>
      </c>
    </row>
    <row r="71" spans="2:10" ht="25.8" x14ac:dyDescent="0.5">
      <c r="B71" s="12" t="s">
        <v>69</v>
      </c>
      <c r="C71" s="12" t="str">
        <f>VLOOKUP(B71,[1]Santiago!$B:$I,2,0)</f>
        <v>NUEZ MARIPOSA CLARA 1 KG</v>
      </c>
      <c r="D71" s="13">
        <f>VLOOKUP(B71,[1]Santiago!$B:$I,3,0)</f>
        <v>8500</v>
      </c>
      <c r="E71" s="13">
        <f t="shared" si="35"/>
        <v>1615</v>
      </c>
      <c r="F71" s="13">
        <f t="shared" si="36"/>
        <v>10115</v>
      </c>
      <c r="G71" s="13"/>
      <c r="H71" s="13">
        <f>VLOOKUP(B71,[1]Santiago!$B:$H,6,0)</f>
        <v>42500</v>
      </c>
      <c r="I71" s="13" t="str">
        <f>IF(VLOOKUP(B71,[1]Santiago!$B:$K,8,0)=0,"",VLOOKUP(B71,[1]Santiago!$B:$K,8,0))</f>
        <v>Manga 5 x 1</v>
      </c>
      <c r="J71" s="13" t="str">
        <f t="shared" si="11"/>
        <v>En Stock</v>
      </c>
    </row>
    <row r="72" spans="2:10" ht="25.8" x14ac:dyDescent="0.5">
      <c r="B72" s="12" t="s">
        <v>34</v>
      </c>
      <c r="C72" s="12"/>
      <c r="D72" s="13"/>
      <c r="E72" s="13"/>
      <c r="F72" s="13"/>
      <c r="G72" s="13"/>
      <c r="H72" s="13"/>
      <c r="I72" s="13" t="str">
        <f>IF(VLOOKUP(B72,[1]Santiago!$B:$K,8,0)=0,"",VLOOKUP(B72,[1]Santiago!$B:$K,8,0))</f>
        <v/>
      </c>
      <c r="J72" s="13"/>
    </row>
    <row r="73" spans="2:10" ht="25.8" x14ac:dyDescent="0.5">
      <c r="B73" s="12" t="s">
        <v>70</v>
      </c>
      <c r="C73" s="12" t="str">
        <f>VLOOKUP(B73,[1]Santiago!$B:$I,2,0)</f>
        <v>NUEZ CUARTO CLARO</v>
      </c>
      <c r="D73" s="13">
        <f>VLOOKUP(B73,[1]Santiago!$B:$I,3,0)</f>
        <v>6500</v>
      </c>
      <c r="E73" s="13">
        <f t="shared" ref="E73" si="37">IFERROR(D73*19%,"Sin Stock")</f>
        <v>1235</v>
      </c>
      <c r="F73" s="13">
        <f t="shared" ref="F73" si="38">IFERROR(E73+D73,"Sin Stock")</f>
        <v>7735</v>
      </c>
      <c r="G73" s="13"/>
      <c r="H73" s="13">
        <f>VLOOKUP(B73,[1]Santiago!$B:$H,6,0)</f>
        <v>65000</v>
      </c>
      <c r="I73" s="13" t="str">
        <f>IF(VLOOKUP(B73,[1]Santiago!$B:$K,8,0)=0,"",VLOOKUP(B73,[1]Santiago!$B:$K,8,0))</f>
        <v>Caja 10 Kg</v>
      </c>
      <c r="J73" s="13" t="str">
        <f t="shared" ref="J73" si="39">IF(D73="Sin Stock","Sin Stock","En Stock")</f>
        <v>En Stock</v>
      </c>
    </row>
    <row r="74" spans="2:10" ht="25.8" x14ac:dyDescent="0.5">
      <c r="B74" s="12" t="s">
        <v>34</v>
      </c>
      <c r="C74" s="12"/>
      <c r="D74" s="13"/>
      <c r="E74" s="13"/>
      <c r="F74" s="13"/>
      <c r="G74" s="13"/>
      <c r="H74" s="13"/>
      <c r="I74" s="13" t="str">
        <f>IF(VLOOKUP(B74,[1]Santiago!$B:$K,8,0)=0,"",VLOOKUP(B74,[1]Santiago!$B:$K,8,0))</f>
        <v/>
      </c>
      <c r="J74" s="13"/>
    </row>
    <row r="75" spans="2:10" ht="25.8" x14ac:dyDescent="0.5">
      <c r="B75" s="12" t="s">
        <v>71</v>
      </c>
      <c r="C75" s="12" t="str">
        <f>VLOOKUP(B75,[1]Santiago!$B:$I,2,0)</f>
        <v>CASTAÑA CAJU TOSTADA</v>
      </c>
      <c r="D75" s="13">
        <f>VLOOKUP(B75,[1]Santiago!$B:$I,3,0)</f>
        <v>11000</v>
      </c>
      <c r="E75" s="13">
        <f t="shared" ref="E75:E77" si="40">IFERROR(D75*19%,"Sin Stock")</f>
        <v>2090</v>
      </c>
      <c r="F75" s="13">
        <f t="shared" ref="F75:F77" si="41">IFERROR(E75+D75,"Sin Stock")</f>
        <v>13090</v>
      </c>
      <c r="G75" s="13"/>
      <c r="H75" s="13">
        <f>VLOOKUP(B75,[1]Santiago!$B:$H,6,0)</f>
        <v>124740</v>
      </c>
      <c r="I75" s="13" t="str">
        <f>IF(VLOOKUP(B75,[1]Santiago!$B:$K,8,0)=0,"",VLOOKUP(B75,[1]Santiago!$B:$K,8,0))</f>
        <v>Caja 11,34 Kg</v>
      </c>
      <c r="J75" s="13" t="str">
        <f t="shared" ref="J75:J77" si="42">IF(D75="Sin Stock","Sin Stock","En Stock")</f>
        <v>En Stock</v>
      </c>
    </row>
    <row r="76" spans="2:10" ht="25.8" x14ac:dyDescent="0.5">
      <c r="B76" s="12" t="s">
        <v>72</v>
      </c>
      <c r="C76" s="12" t="str">
        <f>VLOOKUP(B76,[1]Santiago!$B:$I,2,0)</f>
        <v>CASTAÑA CAJU TOSTADA 5 KG</v>
      </c>
      <c r="D76" s="13">
        <f>VLOOKUP(B76,[1]Santiago!$B:$I,3,0)</f>
        <v>12000</v>
      </c>
      <c r="E76" s="13">
        <f t="shared" si="40"/>
        <v>2280</v>
      </c>
      <c r="F76" s="13">
        <f t="shared" si="41"/>
        <v>14280</v>
      </c>
      <c r="G76" s="13"/>
      <c r="H76" s="13">
        <f>VLOOKUP(B76,[1]Santiago!$B:$H,6,0)</f>
        <v>60000</v>
      </c>
      <c r="I76" s="13" t="str">
        <f>IF(VLOOKUP(B76,[1]Santiago!$B:$K,8,0)=0,"",VLOOKUP(B76,[1]Santiago!$B:$K,8,0))</f>
        <v>Bolsa 5 Kilos</v>
      </c>
      <c r="J76" s="13" t="str">
        <f t="shared" si="42"/>
        <v>En Stock</v>
      </c>
    </row>
    <row r="77" spans="2:10" ht="25.8" x14ac:dyDescent="0.5">
      <c r="B77" s="12" t="s">
        <v>73</v>
      </c>
      <c r="C77" s="12" t="str">
        <f>VLOOKUP(B77,[1]Santiago!$B:$I,2,0)</f>
        <v>CASTAÑA CAJU TOSTADA S/SAL 1 KILO</v>
      </c>
      <c r="D77" s="13">
        <f>VLOOKUP(B77,[1]Santiago!$B:$I,3,0)</f>
        <v>13000</v>
      </c>
      <c r="E77" s="13">
        <f t="shared" si="40"/>
        <v>2470</v>
      </c>
      <c r="F77" s="13">
        <f t="shared" si="41"/>
        <v>15470</v>
      </c>
      <c r="G77" s="13"/>
      <c r="H77" s="13">
        <f>VLOOKUP(B77,[1]Santiago!$B:$H,6,0)</f>
        <v>130000</v>
      </c>
      <c r="I77" s="13" t="str">
        <f>IF(VLOOKUP(B77,[1]Santiago!$B:$K,8,0)=0,"",VLOOKUP(B77,[1]Santiago!$B:$K,8,0))</f>
        <v>Manga 10 x 1</v>
      </c>
      <c r="J77" s="13" t="str">
        <f t="shared" si="42"/>
        <v>En Stock</v>
      </c>
    </row>
    <row r="78" spans="2:10" ht="25.8" x14ac:dyDescent="0.5">
      <c r="B78" s="12" t="s">
        <v>34</v>
      </c>
      <c r="C78" s="12"/>
      <c r="D78" s="13"/>
      <c r="E78" s="13"/>
      <c r="F78" s="13"/>
      <c r="G78" s="13"/>
      <c r="H78" s="13"/>
      <c r="I78" s="13" t="str">
        <f>IF(VLOOKUP(B78,[1]Santiago!$B:$K,8,0)=0,"",VLOOKUP(B78,[1]Santiago!$B:$K,8,0))</f>
        <v/>
      </c>
      <c r="J78" s="13"/>
    </row>
    <row r="79" spans="2:10" ht="25.8" x14ac:dyDescent="0.5">
      <c r="B79" s="12" t="s">
        <v>74</v>
      </c>
      <c r="C79" s="12" t="str">
        <f>VLOOKUP(B79,[1]Santiago!$B:$I,2,0)</f>
        <v>CASTAÑA CAJU TOSTADA SALADA</v>
      </c>
      <c r="D79" s="13">
        <f>VLOOKUP(B79,[1]Santiago!$B:$I,3,0)</f>
        <v>11000</v>
      </c>
      <c r="E79" s="13">
        <f t="shared" ref="E79:E81" si="43">IFERROR(D79*19%,"Sin Stock")</f>
        <v>2090</v>
      </c>
      <c r="F79" s="13">
        <f t="shared" ref="F79:F81" si="44">IFERROR(E79+D79,"Sin Stock")</f>
        <v>13090</v>
      </c>
      <c r="G79" s="13"/>
      <c r="H79" s="13">
        <f>VLOOKUP(B79,[1]Santiago!$B:$H,6,0)</f>
        <v>124740</v>
      </c>
      <c r="I79" s="13" t="str">
        <f>IF(VLOOKUP(B79,[1]Santiago!$B:$K,8,0)=0,"",VLOOKUP(B79,[1]Santiago!$B:$K,8,0))</f>
        <v>Caja 11,34 Kg</v>
      </c>
      <c r="J79" s="13" t="str">
        <f t="shared" ref="J79:J81" si="45">IF(D79="Sin Stock","Sin Stock","En Stock")</f>
        <v>En Stock</v>
      </c>
    </row>
    <row r="80" spans="2:10" ht="25.8" x14ac:dyDescent="0.5">
      <c r="B80" s="12" t="s">
        <v>75</v>
      </c>
      <c r="C80" s="12" t="str">
        <f>VLOOKUP(B80,[1]Santiago!$B:$I,2,0)</f>
        <v>CASTAÑA CAJU TOSTADA SALADA 5 KG</v>
      </c>
      <c r="D80" s="13">
        <f>VLOOKUP(B80,[1]Santiago!$B:$I,3,0)</f>
        <v>12000</v>
      </c>
      <c r="E80" s="13">
        <f t="shared" si="43"/>
        <v>2280</v>
      </c>
      <c r="F80" s="13">
        <f t="shared" si="44"/>
        <v>14280</v>
      </c>
      <c r="G80" s="13"/>
      <c r="H80" s="13">
        <f>VLOOKUP(B80,[1]Santiago!$B:$H,6,0)</f>
        <v>60000</v>
      </c>
      <c r="I80" s="13" t="str">
        <f>IF(VLOOKUP(B80,[1]Santiago!$B:$K,8,0)=0,"",VLOOKUP(B80,[1]Santiago!$B:$K,8,0))</f>
        <v>Bolsa 5 kilos</v>
      </c>
      <c r="J80" s="13" t="str">
        <f t="shared" si="45"/>
        <v>En Stock</v>
      </c>
    </row>
    <row r="81" spans="2:10" ht="25.8" x14ac:dyDescent="0.5">
      <c r="B81" s="12" t="s">
        <v>76</v>
      </c>
      <c r="C81" s="12" t="str">
        <f>VLOOKUP(B81,[1]Santiago!$B:$I,2,0)</f>
        <v>CASTAÑA CAJU TOSTADA SALADA 1 KILO</v>
      </c>
      <c r="D81" s="13">
        <f>VLOOKUP(B81,[1]Santiago!$B:$I,3,0)</f>
        <v>13000</v>
      </c>
      <c r="E81" s="13">
        <f t="shared" si="43"/>
        <v>2470</v>
      </c>
      <c r="F81" s="13">
        <f t="shared" si="44"/>
        <v>15470</v>
      </c>
      <c r="G81" s="13"/>
      <c r="H81" s="13">
        <f>VLOOKUP(B81,[1]Santiago!$B:$H,6,0)</f>
        <v>130000</v>
      </c>
      <c r="I81" s="13" t="str">
        <f>IF(VLOOKUP(B81,[1]Santiago!$B:$K,8,0)=0,"",VLOOKUP(B81,[1]Santiago!$B:$K,8,0))</f>
        <v>Manga 10 x 1</v>
      </c>
      <c r="J81" s="13" t="str">
        <f t="shared" si="45"/>
        <v>En Stock</v>
      </c>
    </row>
    <row r="82" spans="2:10" ht="25.8" x14ac:dyDescent="0.5">
      <c r="B82" s="12" t="s">
        <v>34</v>
      </c>
      <c r="C82" s="12"/>
      <c r="D82" s="13"/>
      <c r="E82" s="13"/>
      <c r="F82" s="13"/>
      <c r="G82" s="13"/>
      <c r="H82" s="13"/>
      <c r="I82" s="13" t="str">
        <f>IF(VLOOKUP(B82,[1]Santiago!$B:$K,8,0)=0,"",VLOOKUP(B82,[1]Santiago!$B:$K,8,0))</f>
        <v/>
      </c>
      <c r="J82" s="13"/>
    </row>
    <row r="83" spans="2:10" ht="25.8" x14ac:dyDescent="0.5">
      <c r="B83" s="12" t="s">
        <v>77</v>
      </c>
      <c r="C83" s="12" t="str">
        <f>VLOOKUP(B83,[1]Santiago!$B:$I,2,0)</f>
        <v>PASA FLAME 10 KILOS</v>
      </c>
      <c r="D83" s="13">
        <f>VLOOKUP(B83,[1]Santiago!$B:$I,3,0)</f>
        <v>2150</v>
      </c>
      <c r="E83" s="13">
        <f t="shared" ref="E83:E84" si="46">IFERROR(D83*19%,"Sin Stock")</f>
        <v>408.5</v>
      </c>
      <c r="F83" s="13">
        <f t="shared" ref="F83:F84" si="47">IFERROR(E83+D83,"Sin Stock")</f>
        <v>2558.5</v>
      </c>
      <c r="G83" s="13"/>
      <c r="H83" s="13">
        <f>VLOOKUP(B83,[1]Santiago!$B:$H,6,0)</f>
        <v>21500</v>
      </c>
      <c r="I83" s="13" t="str">
        <f>IF(VLOOKUP(B83,[1]Santiago!$B:$K,8,0)=0,"",VLOOKUP(B83,[1]Santiago!$B:$K,8,0))</f>
        <v>Caja 10 Kg</v>
      </c>
      <c r="J83" s="13" t="str">
        <f t="shared" si="11"/>
        <v>En Stock</v>
      </c>
    </row>
    <row r="84" spans="2:10" ht="25.8" x14ac:dyDescent="0.5">
      <c r="B84" s="12" t="s">
        <v>78</v>
      </c>
      <c r="C84" s="12" t="str">
        <f>VLOOKUP(B84,[1]Santiago!$B:$I,2,0)</f>
        <v>PASA FLAME 1 KILO</v>
      </c>
      <c r="D84" s="13">
        <f>VLOOKUP(B84,[1]Santiago!$B:$I,3,0)</f>
        <v>2600</v>
      </c>
      <c r="E84" s="13">
        <f t="shared" si="46"/>
        <v>494</v>
      </c>
      <c r="F84" s="13">
        <f t="shared" si="47"/>
        <v>3094</v>
      </c>
      <c r="G84" s="13"/>
      <c r="H84" s="13">
        <f>VLOOKUP(B84,[1]Santiago!$B:$H,6,0)</f>
        <v>26000</v>
      </c>
      <c r="I84" s="13" t="str">
        <f>IF(VLOOKUP(B84,[1]Santiago!$B:$K,8,0)=0,"",VLOOKUP(B84,[1]Santiago!$B:$K,8,0))</f>
        <v>Manga 10 x 1</v>
      </c>
      <c r="J84" s="13" t="str">
        <f t="shared" si="11"/>
        <v>En Stock</v>
      </c>
    </row>
    <row r="85" spans="2:10" ht="25.8" x14ac:dyDescent="0.5">
      <c r="B85" s="12" t="s">
        <v>34</v>
      </c>
      <c r="C85" s="12"/>
      <c r="D85" s="13"/>
      <c r="E85" s="13"/>
      <c r="F85" s="13"/>
      <c r="G85" s="13"/>
      <c r="H85" s="13"/>
      <c r="I85" s="13" t="str">
        <f>IF(VLOOKUP(B85,[1]Santiago!$B:$K,8,0)=0,"",VLOOKUP(B85,[1]Santiago!$B:$K,8,0))</f>
        <v/>
      </c>
      <c r="J85" s="13"/>
    </row>
    <row r="86" spans="2:10" ht="25.8" x14ac:dyDescent="0.5">
      <c r="B86" s="12" t="s">
        <v>79</v>
      </c>
      <c r="C86" s="12" t="str">
        <f>VLOOKUP(B86,[1]Santiago!$B:$I,2,0)</f>
        <v>PASA RUBIA 10 KILOS</v>
      </c>
      <c r="D86" s="13">
        <f>VLOOKUP(B86,[1]Santiago!$B:$I,3,0)</f>
        <v>3700</v>
      </c>
      <c r="E86" s="13">
        <f t="shared" ref="E86:E88" si="48">IFERROR(D86*19%,"Sin Stock")</f>
        <v>703</v>
      </c>
      <c r="F86" s="13">
        <f t="shared" ref="F86:F88" si="49">IFERROR(E86+D86,"Sin Stock")</f>
        <v>4403</v>
      </c>
      <c r="G86" s="13"/>
      <c r="H86" s="13">
        <f>VLOOKUP(B86,[1]Santiago!$B:$H,6,0)</f>
        <v>37000</v>
      </c>
      <c r="I86" s="13" t="str">
        <f>IF(VLOOKUP(B86,[1]Santiago!$B:$K,8,0)=0,"",VLOOKUP(B86,[1]Santiago!$B:$K,8,0))</f>
        <v>Caja 10 Kg</v>
      </c>
      <c r="J86" s="13" t="str">
        <f t="shared" si="11"/>
        <v>En Stock</v>
      </c>
    </row>
    <row r="87" spans="2:10" ht="25.8" x14ac:dyDescent="0.5">
      <c r="B87" s="12" t="s">
        <v>80</v>
      </c>
      <c r="C87" s="12" t="str">
        <f>VLOOKUP(B87,[1]Santiago!$B:$I,2,0)</f>
        <v>PASA RUBIA 1 KILO</v>
      </c>
      <c r="D87" s="13">
        <f>VLOOKUP(B87,[1]Santiago!$B:$I,3,0)</f>
        <v>4200</v>
      </c>
      <c r="E87" s="13">
        <f t="shared" si="48"/>
        <v>798</v>
      </c>
      <c r="F87" s="13">
        <f t="shared" si="49"/>
        <v>4998</v>
      </c>
      <c r="G87" s="13"/>
      <c r="H87" s="13">
        <f>VLOOKUP(B87,[1]Santiago!$B:$H,6,0)</f>
        <v>42000</v>
      </c>
      <c r="I87" s="13" t="str">
        <f>IF(VLOOKUP(B87,[1]Santiago!$B:$K,8,0)=0,"",VLOOKUP(B87,[1]Santiago!$B:$K,8,0))</f>
        <v>Manga 10 x 1</v>
      </c>
      <c r="J87" s="13" t="str">
        <f t="shared" si="11"/>
        <v>En Stock</v>
      </c>
    </row>
    <row r="88" spans="2:10" ht="25.8" x14ac:dyDescent="0.5">
      <c r="B88" s="12" t="s">
        <v>81</v>
      </c>
      <c r="C88" s="12" t="str">
        <f>VLOOKUP(B88,[1]Santiago!$B:$I,2,0)</f>
        <v>PASA RUBIA COMERCIAL 10 KG</v>
      </c>
      <c r="D88" s="13">
        <f>VLOOKUP(B88,[1]Santiago!$B:$I,3,0)</f>
        <v>2000</v>
      </c>
      <c r="E88" s="13">
        <f t="shared" si="48"/>
        <v>380</v>
      </c>
      <c r="F88" s="13">
        <f t="shared" si="49"/>
        <v>2380</v>
      </c>
      <c r="G88" s="13"/>
      <c r="H88" s="13">
        <f>VLOOKUP(B88,[1]Santiago!$B:$H,6,0)</f>
        <v>20000</v>
      </c>
      <c r="I88" s="13" t="str">
        <f>IF(VLOOKUP(B88,[1]Santiago!$B:$K,8,0)=0,"",VLOOKUP(B88,[1]Santiago!$B:$K,8,0))</f>
        <v>Caja 10 Kg</v>
      </c>
      <c r="J88" s="13" t="str">
        <f t="shared" si="11"/>
        <v>En Stock</v>
      </c>
    </row>
    <row r="89" spans="2:10" ht="25.8" x14ac:dyDescent="0.5">
      <c r="B89" s="12" t="s">
        <v>34</v>
      </c>
      <c r="C89" s="12"/>
      <c r="D89" s="13"/>
      <c r="E89" s="13"/>
      <c r="F89" s="13"/>
      <c r="G89" s="13"/>
      <c r="H89" s="13"/>
      <c r="I89" s="13" t="str">
        <f>IF(VLOOKUP(B89,[1]Santiago!$B:$K,8,0)=0,"",VLOOKUP(B89,[1]Santiago!$B:$K,8,0))</f>
        <v/>
      </c>
      <c r="J89" s="13"/>
    </row>
    <row r="90" spans="2:10" ht="25.8" x14ac:dyDescent="0.5">
      <c r="B90" s="12" t="s">
        <v>34</v>
      </c>
      <c r="C90" s="12"/>
      <c r="D90" s="13"/>
      <c r="E90" s="13"/>
      <c r="F90" s="13"/>
      <c r="G90" s="13"/>
      <c r="H90" s="13"/>
      <c r="I90" s="13" t="str">
        <f>IF(VLOOKUP(B90,[1]Santiago!$B:$K,8,0)=0,"",VLOOKUP(B90,[1]Santiago!$B:$K,8,0))</f>
        <v/>
      </c>
      <c r="J90" s="13"/>
    </row>
    <row r="91" spans="2:10" ht="25.8" x14ac:dyDescent="0.5">
      <c r="B91" s="12" t="s">
        <v>82</v>
      </c>
      <c r="C91" s="12" t="str">
        <f>VLOOKUP(B91,[1]Santiago!$B:$I,2,0)</f>
        <v>PISTACHO TOSTADO S/ SAL 10 kGS</v>
      </c>
      <c r="D91" s="13">
        <f>VLOOKUP(B91,[1]Santiago!$B:$I,3,0)</f>
        <v>9600</v>
      </c>
      <c r="E91" s="13">
        <f t="shared" ref="E91:E93" si="50">IFERROR(D91*19%,"Sin Stock")</f>
        <v>1824</v>
      </c>
      <c r="F91" s="13">
        <f t="shared" ref="F91:F93" si="51">IFERROR(E91+D91,"Sin Stock")</f>
        <v>11424</v>
      </c>
      <c r="G91" s="13"/>
      <c r="H91" s="13">
        <f>VLOOKUP(B91,[1]Santiago!$B:$H,6,0)</f>
        <v>96000</v>
      </c>
      <c r="I91" s="13" t="str">
        <f>IF(VLOOKUP(B91,[1]Santiago!$B:$K,8,0)=0,"",VLOOKUP(B91,[1]Santiago!$B:$K,8,0))</f>
        <v>Caja 10 Kg</v>
      </c>
      <c r="J91" s="13" t="str">
        <f t="shared" si="11"/>
        <v>En Stock</v>
      </c>
    </row>
    <row r="92" spans="2:10" ht="25.8" x14ac:dyDescent="0.5">
      <c r="B92" s="12" t="s">
        <v>83</v>
      </c>
      <c r="C92" s="12" t="str">
        <f>VLOOKUP(B92,[1]Santiago!$B:$I,2,0)</f>
        <v>PISTACHO C/C TOSTADO 5 KG</v>
      </c>
      <c r="D92" s="13">
        <f>VLOOKUP(B92,[1]Santiago!$B:$I,3,0)</f>
        <v>11300</v>
      </c>
      <c r="E92" s="13">
        <f t="shared" si="50"/>
        <v>2147</v>
      </c>
      <c r="F92" s="13">
        <f t="shared" si="51"/>
        <v>13447</v>
      </c>
      <c r="G92" s="13"/>
      <c r="H92" s="13">
        <f>VLOOKUP(B92,[1]Santiago!$B:$H,6,0)</f>
        <v>56500</v>
      </c>
      <c r="I92" s="13" t="str">
        <f>IF(VLOOKUP(B92,[1]Santiago!$B:$K,8,0)=0,"",VLOOKUP(B92,[1]Santiago!$B:$K,8,0))</f>
        <v>Bolsa 5 kilos</v>
      </c>
      <c r="J92" s="13" t="str">
        <f t="shared" si="11"/>
        <v>En Stock</v>
      </c>
    </row>
    <row r="93" spans="2:10" ht="25.8" x14ac:dyDescent="0.5">
      <c r="B93" s="12" t="s">
        <v>84</v>
      </c>
      <c r="C93" s="12" t="str">
        <f>VLOOKUP(B93,[1]Santiago!$B:$I,2,0)</f>
        <v>PISTACHO TOSTADO S/ SAL 1 KILO</v>
      </c>
      <c r="D93" s="13">
        <f>VLOOKUP(B93,[1]Santiago!$B:$I,3,0)</f>
        <v>12500</v>
      </c>
      <c r="E93" s="13">
        <f t="shared" si="50"/>
        <v>2375</v>
      </c>
      <c r="F93" s="13">
        <f t="shared" si="51"/>
        <v>14875</v>
      </c>
      <c r="G93" s="13"/>
      <c r="H93" s="13">
        <f>VLOOKUP(B93,[1]Santiago!$B:$H,6,0)</f>
        <v>125000</v>
      </c>
      <c r="I93" s="13" t="str">
        <f>IF(VLOOKUP(B93,[1]Santiago!$B:$K,8,0)=0,"",VLOOKUP(B93,[1]Santiago!$B:$K,8,0))</f>
        <v>Manga 10 x 1</v>
      </c>
      <c r="J93" s="13" t="str">
        <f t="shared" ref="J93" si="52">IF(D93="Sin Stock","Sin Stock","En Stock")</f>
        <v>En Stock</v>
      </c>
    </row>
    <row r="94" spans="2:10" ht="25.8" x14ac:dyDescent="0.5">
      <c r="B94" s="12" t="s">
        <v>34</v>
      </c>
      <c r="C94" s="12"/>
      <c r="D94" s="13"/>
      <c r="E94" s="13"/>
      <c r="F94" s="13"/>
      <c r="G94" s="13"/>
      <c r="H94" s="13"/>
      <c r="I94" s="13" t="str">
        <f>IF(VLOOKUP(B94,[1]Santiago!$B:$K,8,0)=0,"",VLOOKUP(B94,[1]Santiago!$B:$K,8,0))</f>
        <v/>
      </c>
      <c r="J94" s="13"/>
    </row>
    <row r="95" spans="2:10" ht="25.8" x14ac:dyDescent="0.5">
      <c r="B95" s="12" t="s">
        <v>85</v>
      </c>
      <c r="C95" s="12" t="str">
        <f>VLOOKUP(B95,[1]Santiago!$B:$I,2,0)</f>
        <v>PISTACHO TOSTADO SALADO 10 KGS</v>
      </c>
      <c r="D95" s="13">
        <f>VLOOKUP(B95,[1]Santiago!$B:$I,3,0)</f>
        <v>9600</v>
      </c>
      <c r="E95" s="13">
        <f t="shared" ref="E95:E97" si="53">IFERROR(D95*19%,"Sin Stock")</f>
        <v>1824</v>
      </c>
      <c r="F95" s="13">
        <f t="shared" ref="F95:F97" si="54">IFERROR(E95+D95,"Sin Stock")</f>
        <v>11424</v>
      </c>
      <c r="G95" s="13"/>
      <c r="H95" s="13">
        <f>VLOOKUP(B95,[1]Santiago!$B:$H,6,0)</f>
        <v>96000</v>
      </c>
      <c r="I95" s="13" t="str">
        <f>IF(VLOOKUP(B95,[1]Santiago!$B:$K,8,0)=0,"",VLOOKUP(B95,[1]Santiago!$B:$K,8,0))</f>
        <v>Caja 10 Kg</v>
      </c>
      <c r="J95" s="13" t="str">
        <f t="shared" si="11"/>
        <v>En Stock</v>
      </c>
    </row>
    <row r="96" spans="2:10" ht="25.8" x14ac:dyDescent="0.5">
      <c r="B96" s="12" t="s">
        <v>86</v>
      </c>
      <c r="C96" s="12" t="str">
        <f>VLOOKUP(B96,[1]Santiago!$B:$I,2,0)</f>
        <v>PISTACHO C/C TOSTADO SALADO 5 KG</v>
      </c>
      <c r="D96" s="13">
        <f>VLOOKUP(B96,[1]Santiago!$B:$I,3,0)</f>
        <v>11300</v>
      </c>
      <c r="E96" s="13">
        <f t="shared" si="53"/>
        <v>2147</v>
      </c>
      <c r="F96" s="13">
        <f t="shared" si="54"/>
        <v>13447</v>
      </c>
      <c r="G96" s="13"/>
      <c r="H96" s="13">
        <f>VLOOKUP(B96,[1]Santiago!$B:$H,6,0)</f>
        <v>56500</v>
      </c>
      <c r="I96" s="13" t="str">
        <f>IF(VLOOKUP(B96,[1]Santiago!$B:$K,8,0)=0,"",VLOOKUP(B96,[1]Santiago!$B:$K,8,0))</f>
        <v>Bolsa 5 kilos</v>
      </c>
      <c r="J96" s="13" t="str">
        <f t="shared" si="11"/>
        <v>En Stock</v>
      </c>
    </row>
    <row r="97" spans="2:11" ht="25.8" x14ac:dyDescent="0.5">
      <c r="B97" s="12" t="s">
        <v>87</v>
      </c>
      <c r="C97" s="12" t="str">
        <f>VLOOKUP(B97,[1]Santiago!$B:$I,2,0)</f>
        <v>PISTACHO TOSTADO SALADO 1 KILO</v>
      </c>
      <c r="D97" s="13">
        <f>VLOOKUP(B97,[1]Santiago!$B:$I,3,0)</f>
        <v>12500</v>
      </c>
      <c r="E97" s="13">
        <f t="shared" si="53"/>
        <v>2375</v>
      </c>
      <c r="F97" s="13">
        <f t="shared" si="54"/>
        <v>14875</v>
      </c>
      <c r="G97" s="13"/>
      <c r="H97" s="13">
        <f>VLOOKUP(B97,[1]Santiago!$B:$H,6,0)</f>
        <v>125000</v>
      </c>
      <c r="I97" s="13" t="str">
        <f>IF(VLOOKUP(B97,[1]Santiago!$B:$K,8,0)=0,"",VLOOKUP(B97,[1]Santiago!$B:$K,8,0))</f>
        <v>Manga 10 x 1</v>
      </c>
      <c r="J97" s="13" t="str">
        <f t="shared" ref="J97:J99" si="55">IF(D97="Sin Stock","Sin Stock","En Stock")</f>
        <v>En Stock</v>
      </c>
    </row>
    <row r="98" spans="2:11" ht="25.8" x14ac:dyDescent="0.5">
      <c r="B98" s="12" t="s">
        <v>34</v>
      </c>
      <c r="C98" s="12"/>
      <c r="D98" s="13"/>
      <c r="E98" s="13"/>
      <c r="F98" s="13"/>
      <c r="G98" s="13"/>
      <c r="H98" s="13"/>
      <c r="I98" s="13" t="str">
        <f>IF(VLOOKUP(B98,[1]Santiago!$B:$K,8,0)=0,"",VLOOKUP(B98,[1]Santiago!$B:$K,8,0))</f>
        <v/>
      </c>
      <c r="J98" s="13"/>
    </row>
    <row r="99" spans="2:11" ht="25.8" x14ac:dyDescent="0.5">
      <c r="B99" s="12" t="s">
        <v>88</v>
      </c>
      <c r="C99" s="12" t="str">
        <f>VLOOKUP(B99,[1]Santiago!$B:$I,2,0)</f>
        <v>PISTACHO TOSTADO S/ CASCARA 6 KGS</v>
      </c>
      <c r="D99" s="13">
        <f>VLOOKUP(B99,[1]Santiago!$B:$I,3,0)</f>
        <v>19700</v>
      </c>
      <c r="E99" s="13">
        <f t="shared" ref="E99" si="56">IFERROR(D99*19%,"Sin Stock")</f>
        <v>3743</v>
      </c>
      <c r="F99" s="13">
        <f t="shared" ref="F99" si="57">IFERROR(E99+D99,"Sin Stock")</f>
        <v>23443</v>
      </c>
      <c r="G99" s="13"/>
      <c r="H99" s="13">
        <f>VLOOKUP(B99,[1]Santiago!$B:$H,6,0)</f>
        <v>118200</v>
      </c>
      <c r="I99" s="13" t="str">
        <f>IF(VLOOKUP(B99,[1]Santiago!$B:$K,8,0)=0,"",VLOOKUP(B99,[1]Santiago!$B:$K,8,0))</f>
        <v>bolsa 6 Kg</v>
      </c>
      <c r="J99" s="13" t="str">
        <f t="shared" si="55"/>
        <v>En Stock</v>
      </c>
    </row>
    <row r="100" spans="2:11" ht="25.8" x14ac:dyDescent="0.5">
      <c r="B100" s="12" t="s">
        <v>34</v>
      </c>
      <c r="C100" s="12"/>
      <c r="D100" s="13"/>
      <c r="E100" s="13"/>
      <c r="F100" s="13"/>
      <c r="G100" s="13"/>
      <c r="H100" s="13"/>
      <c r="I100" s="13" t="str">
        <f>IF(VLOOKUP(B100,[1]Santiago!$B:$K,8,0)=0,"",VLOOKUP(B100,[1]Santiago!$B:$K,8,0))</f>
        <v/>
      </c>
      <c r="J100" s="13"/>
    </row>
    <row r="101" spans="2:11" ht="25.8" x14ac:dyDescent="0.5">
      <c r="B101" s="12" t="s">
        <v>89</v>
      </c>
      <c r="C101" s="12" t="str">
        <f>VLOOKUP(B101,[1]Santiago!$B:$I,2,0)</f>
        <v>QUINOA BLANCA 25 KILOS</v>
      </c>
      <c r="D101" s="13">
        <f>VLOOKUP(B101,[1]Santiago!$B:$I,3,0)</f>
        <v>2100</v>
      </c>
      <c r="E101" s="13">
        <f t="shared" ref="E101:E103" si="58">IFERROR(D101*19%,"Sin Stock")</f>
        <v>399</v>
      </c>
      <c r="F101" s="13">
        <f t="shared" ref="F101:F103" si="59">IFERROR(E101+D101,"Sin Stock")</f>
        <v>2499</v>
      </c>
      <c r="G101" s="13"/>
      <c r="H101" s="13">
        <f>VLOOKUP(B101,[1]Santiago!$B:$H,6,0)</f>
        <v>52500</v>
      </c>
      <c r="I101" s="13" t="str">
        <f>IF(VLOOKUP(B101,[1]Santiago!$B:$K,8,0)=0,"",VLOOKUP(B101,[1]Santiago!$B:$K,8,0))</f>
        <v>Saco 25 Kg</v>
      </c>
      <c r="J101" s="13" t="str">
        <f t="shared" si="11"/>
        <v>En Stock</v>
      </c>
      <c r="K101" s="7"/>
    </row>
    <row r="102" spans="2:11" ht="25.8" x14ac:dyDescent="0.5">
      <c r="B102" s="12" t="s">
        <v>90</v>
      </c>
      <c r="C102" s="12" t="str">
        <f>VLOOKUP(B102,[1]Santiago!$B:$I,2,0)</f>
        <v>QUINOA BLANCA 5 KG</v>
      </c>
      <c r="D102" s="13">
        <f>VLOOKUP(B102,[1]Santiago!$B:$I,3,0)</f>
        <v>2500</v>
      </c>
      <c r="E102" s="13">
        <f t="shared" si="58"/>
        <v>475</v>
      </c>
      <c r="F102" s="13">
        <f t="shared" si="59"/>
        <v>2975</v>
      </c>
      <c r="G102" s="13"/>
      <c r="H102" s="13">
        <f>VLOOKUP(B102,[1]Santiago!$B:$H,6,0)</f>
        <v>12500</v>
      </c>
      <c r="I102" s="13" t="str">
        <f>IF(VLOOKUP(B102,[1]Santiago!$B:$K,8,0)=0,"",VLOOKUP(B102,[1]Santiago!$B:$K,8,0))</f>
        <v>Bolsa 5 kilos</v>
      </c>
      <c r="J102" s="13" t="str">
        <f t="shared" si="11"/>
        <v>En Stock</v>
      </c>
      <c r="K102" s="7"/>
    </row>
    <row r="103" spans="2:11" ht="25.8" x14ac:dyDescent="0.5">
      <c r="B103" s="12" t="s">
        <v>91</v>
      </c>
      <c r="C103" s="12" t="str">
        <f>VLOOKUP(B103,[1]Santiago!$B:$I,2,0)</f>
        <v>QUINOA BLANCA 1 KILO</v>
      </c>
      <c r="D103" s="13">
        <f>VLOOKUP(B103,[1]Santiago!$B:$I,3,0)</f>
        <v>2900</v>
      </c>
      <c r="E103" s="13">
        <f t="shared" si="58"/>
        <v>551</v>
      </c>
      <c r="F103" s="13">
        <f t="shared" si="59"/>
        <v>3451</v>
      </c>
      <c r="G103" s="13"/>
      <c r="H103" s="13">
        <f>VLOOKUP(B103,[1]Santiago!$B:$H,6,0)</f>
        <v>29000</v>
      </c>
      <c r="I103" s="13" t="str">
        <f>IF(VLOOKUP(B103,[1]Santiago!$B:$K,8,0)=0,"",VLOOKUP(B103,[1]Santiago!$B:$K,8,0))</f>
        <v>Manga 10 x 1</v>
      </c>
      <c r="J103" s="13" t="str">
        <f t="shared" si="11"/>
        <v>En Stock</v>
      </c>
      <c r="K103" s="7"/>
    </row>
    <row r="104" spans="2:11" ht="25.8" x14ac:dyDescent="0.5">
      <c r="B104" s="12" t="s">
        <v>34</v>
      </c>
      <c r="C104" s="12"/>
      <c r="D104" s="13"/>
      <c r="E104" s="13"/>
      <c r="F104" s="13"/>
      <c r="G104" s="13"/>
      <c r="H104" s="13"/>
      <c r="I104" s="13" t="str">
        <f>IF(VLOOKUP(B104,[1]Santiago!$B:$K,8,0)=0,"",VLOOKUP(B104,[1]Santiago!$B:$K,8,0))</f>
        <v/>
      </c>
      <c r="J104" s="13"/>
      <c r="K104" s="7"/>
    </row>
    <row r="105" spans="2:11" ht="25.8" x14ac:dyDescent="0.5">
      <c r="B105" s="12" t="s">
        <v>92</v>
      </c>
      <c r="C105" s="12" t="str">
        <f>VLOOKUP(B105,[1]Santiago!$B:$I,2,0)</f>
        <v>QUINOA ROJA 25 KILOS</v>
      </c>
      <c r="D105" s="13">
        <f>VLOOKUP(B105,[1]Santiago!$B:$I,3,0)</f>
        <v>2350</v>
      </c>
      <c r="E105" s="13">
        <f t="shared" ref="E105:E109" si="60">IFERROR(D105*19%,"Sin Stock")</f>
        <v>446.5</v>
      </c>
      <c r="F105" s="13">
        <f t="shared" ref="F105:F109" si="61">IFERROR(E105+D105,"Sin Stock")</f>
        <v>2796.5</v>
      </c>
      <c r="G105" s="13"/>
      <c r="H105" s="13">
        <f>VLOOKUP(B105,[1]Santiago!$B:$H,6,0)</f>
        <v>58750</v>
      </c>
      <c r="I105" s="13" t="str">
        <f>IF(VLOOKUP(B105,[1]Santiago!$B:$K,8,0)=0,"",VLOOKUP(B105,[1]Santiago!$B:$K,8,0))</f>
        <v>Saco 25 Kg</v>
      </c>
      <c r="J105" s="13" t="str">
        <f t="shared" ref="J105:J109" si="62">IF(D105="Sin Stock","Sin Stock","En Stock")</f>
        <v>En Stock</v>
      </c>
      <c r="K105" s="7"/>
    </row>
    <row r="106" spans="2:11" ht="25.8" x14ac:dyDescent="0.5">
      <c r="B106" s="12" t="s">
        <v>93</v>
      </c>
      <c r="C106" s="12" t="str">
        <f>VLOOKUP(B106,[1]Santiago!$B:$I,2,0)</f>
        <v>QUINOA ROJA 5 KG</v>
      </c>
      <c r="D106" s="13">
        <f>VLOOKUP(B106,[1]Santiago!$B:$I,3,0)</f>
        <v>2700</v>
      </c>
      <c r="E106" s="13">
        <f t="shared" si="60"/>
        <v>513</v>
      </c>
      <c r="F106" s="13">
        <f t="shared" si="61"/>
        <v>3213</v>
      </c>
      <c r="G106" s="13"/>
      <c r="H106" s="13">
        <f>VLOOKUP(B106,[1]Santiago!$B:$H,6,0)</f>
        <v>13500</v>
      </c>
      <c r="I106" s="13" t="str">
        <f>IF(VLOOKUP(B106,[1]Santiago!$B:$K,8,0)=0,"",VLOOKUP(B106,[1]Santiago!$B:$K,8,0))</f>
        <v>Bolsa 5 kilos</v>
      </c>
      <c r="J106" s="13" t="str">
        <f t="shared" ref="J106" si="63">IF(D106="Sin Stock","Sin Stock","En Stock")</f>
        <v>En Stock</v>
      </c>
      <c r="K106" s="7"/>
    </row>
    <row r="107" spans="2:11" ht="25.8" x14ac:dyDescent="0.5">
      <c r="B107" s="12" t="s">
        <v>94</v>
      </c>
      <c r="C107" s="12" t="str">
        <f>VLOOKUP(B107,[1]Santiago!$B:$I,2,0)</f>
        <v>QUINOA NEGRA 25 KILOS</v>
      </c>
      <c r="D107" s="13">
        <f>VLOOKUP(B107,[1]Santiago!$B:$I,3,0)</f>
        <v>2700</v>
      </c>
      <c r="E107" s="13">
        <f t="shared" si="60"/>
        <v>513</v>
      </c>
      <c r="F107" s="13">
        <f t="shared" si="61"/>
        <v>3213</v>
      </c>
      <c r="G107" s="13"/>
      <c r="H107" s="13">
        <f>VLOOKUP(B107,[1]Santiago!$B:$H,6,0)</f>
        <v>67500</v>
      </c>
      <c r="I107" s="13" t="str">
        <f>IF(VLOOKUP(B107,[1]Santiago!$B:$K,8,0)=0,"",VLOOKUP(B107,[1]Santiago!$B:$K,8,0))</f>
        <v>Saco 25 Kg</v>
      </c>
      <c r="J107" s="13" t="str">
        <f t="shared" si="62"/>
        <v>En Stock</v>
      </c>
      <c r="K107" s="7"/>
    </row>
    <row r="108" spans="2:11" ht="25.8" x14ac:dyDescent="0.5">
      <c r="B108" s="12" t="s">
        <v>95</v>
      </c>
      <c r="C108" s="12" t="str">
        <f>VLOOKUP(B108,[1]Santiago!$B:$I,2,0)</f>
        <v>QUINOA NEGRA 5 KG</v>
      </c>
      <c r="D108" s="13">
        <f>VLOOKUP(B108,[1]Santiago!$B:$I,3,0)</f>
        <v>3200</v>
      </c>
      <c r="E108" s="13">
        <f t="shared" si="60"/>
        <v>608</v>
      </c>
      <c r="F108" s="13">
        <f t="shared" si="61"/>
        <v>3808</v>
      </c>
      <c r="G108" s="13"/>
      <c r="H108" s="13">
        <f>VLOOKUP(B108,[1]Santiago!$B:$H,6,0)</f>
        <v>16000</v>
      </c>
      <c r="I108" s="13" t="str">
        <f>IF(VLOOKUP(B108,[1]Santiago!$B:$K,8,0)=0,"",VLOOKUP(B108,[1]Santiago!$B:$K,8,0))</f>
        <v>Bolsa 5 kilos</v>
      </c>
      <c r="J108" s="13" t="str">
        <f t="shared" ref="J108" si="64">IF(D108="Sin Stock","Sin Stock","En Stock")</f>
        <v>En Stock</v>
      </c>
      <c r="K108" s="7"/>
    </row>
    <row r="109" spans="2:11" ht="25.8" x14ac:dyDescent="0.5">
      <c r="B109" s="12" t="s">
        <v>96</v>
      </c>
      <c r="C109" s="12" t="str">
        <f>VLOOKUP(B109,[1]Santiago!$B:$I,2,0)</f>
        <v>QUINOA POP 6 KILOS</v>
      </c>
      <c r="D109" s="13">
        <f>VLOOKUP(B109,[1]Santiago!$B:$I,3,0)</f>
        <v>5500</v>
      </c>
      <c r="E109" s="13">
        <f t="shared" si="60"/>
        <v>1045</v>
      </c>
      <c r="F109" s="13">
        <f t="shared" si="61"/>
        <v>6545</v>
      </c>
      <c r="G109" s="13"/>
      <c r="H109" s="13">
        <f>VLOOKUP(B109,[1]Santiago!$B:$H,6,0)</f>
        <v>33000</v>
      </c>
      <c r="I109" s="13" t="str">
        <f>IF(VLOOKUP(B109,[1]Santiago!$B:$K,8,0)=0,"",VLOOKUP(B109,[1]Santiago!$B:$K,8,0))</f>
        <v>Saco 6 Kg</v>
      </c>
      <c r="J109" s="13" t="str">
        <f t="shared" si="62"/>
        <v>En Stock</v>
      </c>
      <c r="K109" s="7"/>
    </row>
    <row r="110" spans="2:11" ht="25.8" x14ac:dyDescent="0.5">
      <c r="B110" s="12" t="s">
        <v>34</v>
      </c>
      <c r="C110" s="12"/>
      <c r="D110" s="13"/>
      <c r="E110" s="13"/>
      <c r="F110" s="13"/>
      <c r="G110" s="13"/>
      <c r="H110" s="13"/>
      <c r="I110" s="13" t="str">
        <f>IF(VLOOKUP(B110,[1]Santiago!$B:$K,8,0)=0,"",VLOOKUP(B110,[1]Santiago!$B:$K,8,0))</f>
        <v/>
      </c>
      <c r="J110" s="13"/>
      <c r="K110" s="7"/>
    </row>
    <row r="111" spans="2:11" ht="25.8" x14ac:dyDescent="0.5">
      <c r="B111" s="12" t="s">
        <v>97</v>
      </c>
      <c r="C111" s="12" t="str">
        <f>VLOOKUP(B111,[1]Santiago!$B:$I,2,0)</f>
        <v>DATILES CAJA 10 KGS</v>
      </c>
      <c r="D111" s="13">
        <f>VLOOKUP(B111,[1]Santiago!$B:$I,3,0)</f>
        <v>2000</v>
      </c>
      <c r="E111" s="13">
        <f t="shared" ref="E111:E112" si="65">IFERROR(D111*19%,"Sin Stock")</f>
        <v>380</v>
      </c>
      <c r="F111" s="13">
        <f t="shared" ref="F111:F112" si="66">IFERROR(E111+D111,"Sin Stock")</f>
        <v>2380</v>
      </c>
      <c r="G111" s="13"/>
      <c r="H111" s="13">
        <f>VLOOKUP(B111,[1]Santiago!$B:$H,6,0)</f>
        <v>20000</v>
      </c>
      <c r="I111" s="13" t="str">
        <f>IF(VLOOKUP(B111,[1]Santiago!$B:$K,8,0)=0,"",VLOOKUP(B111,[1]Santiago!$B:$K,8,0))</f>
        <v>Caja 10 kg</v>
      </c>
      <c r="J111" s="13" t="str">
        <f t="shared" ref="J111:J112" si="67">IF(D111="Sin Stock","Sin Stock","En Stock")</f>
        <v>En Stock</v>
      </c>
      <c r="K111" s="7"/>
    </row>
    <row r="112" spans="2:11" ht="25.8" x14ac:dyDescent="0.5">
      <c r="B112" s="12" t="s">
        <v>98</v>
      </c>
      <c r="C112" s="12" t="str">
        <f>VLOOKUP(B112,[1]Santiago!$B:$I,2,0)</f>
        <v>PASTA DE DATILES CAJA 10 KGS</v>
      </c>
      <c r="D112" s="13">
        <f>VLOOKUP(B112,[1]Santiago!$B:$I,3,0)</f>
        <v>2000</v>
      </c>
      <c r="E112" s="13">
        <f t="shared" si="65"/>
        <v>380</v>
      </c>
      <c r="F112" s="13">
        <f t="shared" si="66"/>
        <v>2380</v>
      </c>
      <c r="G112" s="13"/>
      <c r="H112" s="13">
        <f>VLOOKUP(B112,[1]Santiago!$B:$H,6,0)</f>
        <v>20000</v>
      </c>
      <c r="I112" s="13" t="str">
        <f>IF(VLOOKUP(B112,[1]Santiago!$B:$K,8,0)=0,"",VLOOKUP(B112,[1]Santiago!$B:$K,8,0))</f>
        <v>Caja 10 kg</v>
      </c>
      <c r="J112" s="13" t="str">
        <f t="shared" si="67"/>
        <v>En Stock</v>
      </c>
      <c r="K112" s="7"/>
    </row>
    <row r="113" spans="2:11" ht="25.8" x14ac:dyDescent="0.5">
      <c r="B113" s="12" t="s">
        <v>34</v>
      </c>
      <c r="C113" s="12"/>
      <c r="D113" s="13"/>
      <c r="E113" s="13"/>
      <c r="F113" s="13"/>
      <c r="G113" s="13"/>
      <c r="H113" s="13"/>
      <c r="I113" s="13" t="str">
        <f>IF(VLOOKUP(B113,[1]Santiago!$B:$K,8,0)=0,"",VLOOKUP(B113,[1]Santiago!$B:$K,8,0))</f>
        <v/>
      </c>
      <c r="J113" s="13"/>
      <c r="K113" s="7"/>
    </row>
    <row r="114" spans="2:11" ht="25.8" x14ac:dyDescent="0.5">
      <c r="B114" s="12" t="s">
        <v>99</v>
      </c>
      <c r="C114" s="12" t="str">
        <f>VLOOKUP(B114,[1]Santiago!$B:$I,2,0)</f>
        <v>SESAMO BLANCO 25 KGS</v>
      </c>
      <c r="D114" s="13">
        <f>VLOOKUP(B114,[1]Santiago!$B:$I,3,0)</f>
        <v>3000</v>
      </c>
      <c r="E114" s="13">
        <f t="shared" ref="E114:E115" si="68">IFERROR(D114*19%,"Sin Stock")</f>
        <v>570</v>
      </c>
      <c r="F114" s="13">
        <f t="shared" ref="F114:F115" si="69">IFERROR(E114+D114,"Sin Stock")</f>
        <v>3570</v>
      </c>
      <c r="G114" s="13"/>
      <c r="H114" s="13">
        <f>VLOOKUP(B114,[1]Santiago!$B:$H,6,0)</f>
        <v>75000</v>
      </c>
      <c r="I114" s="13" t="str">
        <f>IF(VLOOKUP(B114,[1]Santiago!$B:$K,8,0)=0,"",VLOOKUP(B114,[1]Santiago!$B:$K,8,0))</f>
        <v>Saco 25 Kg</v>
      </c>
      <c r="J114" s="13" t="str">
        <f t="shared" ref="J114:J115" si="70">IF(D114="Sin Stock","Sin Stock","En Stock")</f>
        <v>En Stock</v>
      </c>
      <c r="K114" s="7"/>
    </row>
    <row r="115" spans="2:11" ht="25.8" x14ac:dyDescent="0.5">
      <c r="B115" s="12" t="s">
        <v>258</v>
      </c>
      <c r="C115" s="12" t="str">
        <f>VLOOKUP(B115,[1]Santiago!$B:$I,2,0)</f>
        <v>SESAMO BLANCO 5 KG</v>
      </c>
      <c r="D115" s="13">
        <f>VLOOKUP(B115,[1]Santiago!$B:$I,3,0)</f>
        <v>3400</v>
      </c>
      <c r="E115" s="13">
        <f t="shared" si="68"/>
        <v>646</v>
      </c>
      <c r="F115" s="13">
        <f t="shared" si="69"/>
        <v>4046</v>
      </c>
      <c r="G115" s="13"/>
      <c r="H115" s="13">
        <f>VLOOKUP(B115,[1]Santiago!$B:$H,6,0)</f>
        <v>17000</v>
      </c>
      <c r="I115" s="13" t="str">
        <f>IF(VLOOKUP(B115,[1]Santiago!$B:$K,8,0)=0,"",VLOOKUP(B115,[1]Santiago!$B:$K,8,0))</f>
        <v>Bolsa 5 kilos</v>
      </c>
      <c r="J115" s="13" t="str">
        <f t="shared" si="70"/>
        <v>En Stock</v>
      </c>
      <c r="K115" s="7"/>
    </row>
    <row r="116" spans="2:11" ht="25.8" x14ac:dyDescent="0.5">
      <c r="B116" s="12" t="s">
        <v>34</v>
      </c>
      <c r="C116" s="12"/>
      <c r="D116" s="13"/>
      <c r="E116" s="13"/>
      <c r="F116" s="13"/>
      <c r="G116" s="13"/>
      <c r="H116" s="13"/>
      <c r="I116" s="13" t="str">
        <f>IF(VLOOKUP(B116,[1]Santiago!$B:$K,8,0)=0,"",VLOOKUP(B116,[1]Santiago!$B:$K,8,0))</f>
        <v/>
      </c>
      <c r="J116" s="13"/>
      <c r="K116" s="7"/>
    </row>
    <row r="117" spans="2:11" ht="25.8" x14ac:dyDescent="0.5">
      <c r="B117" s="12" t="s">
        <v>100</v>
      </c>
      <c r="C117" s="12" t="str">
        <f>VLOOKUP(B117,[1]Santiago!$B:$I,2,0)</f>
        <v>SESAMO TOSTADO 25 KGS</v>
      </c>
      <c r="D117" s="13">
        <v>1900</v>
      </c>
      <c r="E117" s="13">
        <f t="shared" ref="E117:E118" si="71">IFERROR(D117*19%,"Sin Stock")</f>
        <v>361</v>
      </c>
      <c r="F117" s="13">
        <f t="shared" ref="F117:F118" si="72">IFERROR(E117+D117,"Sin Stock")</f>
        <v>2261</v>
      </c>
      <c r="G117" s="13"/>
      <c r="H117" s="13">
        <f>VLOOKUP(B117,[1]Santiago!$B:$H,6,0)</f>
        <v>46250</v>
      </c>
      <c r="I117" s="13" t="str">
        <f>IF(VLOOKUP(B117,[1]Santiago!$B:$K,8,0)=0,"",VLOOKUP(B117,[1]Santiago!$B:$K,8,0))</f>
        <v>Saco 25 Kg</v>
      </c>
      <c r="J117" s="13" t="str">
        <f t="shared" ref="J117:J118" si="73">IF(D117="Sin Stock","Sin Stock","En Stock")</f>
        <v>En Stock</v>
      </c>
      <c r="K117" s="7"/>
    </row>
    <row r="118" spans="2:11" ht="25.8" x14ac:dyDescent="0.5">
      <c r="B118" s="12" t="s">
        <v>101</v>
      </c>
      <c r="C118" s="12" t="str">
        <f>VLOOKUP(B118,[1]Santiago!$B:$I,2,0)</f>
        <v>SESAMO TOSTADO 5 KG</v>
      </c>
      <c r="D118" s="13">
        <f>VLOOKUP(B118,[1]Santiago!$B:$I,3,0)</f>
        <v>3400</v>
      </c>
      <c r="E118" s="13">
        <f t="shared" si="71"/>
        <v>646</v>
      </c>
      <c r="F118" s="13">
        <f t="shared" si="72"/>
        <v>4046</v>
      </c>
      <c r="G118" s="13"/>
      <c r="H118" s="13">
        <f>VLOOKUP(B118,[1]Santiago!$B:$H,6,0)</f>
        <v>17000</v>
      </c>
      <c r="I118" s="13" t="str">
        <f>IF(VLOOKUP(B118,[1]Santiago!$B:$K,8,0)=0,"",VLOOKUP(B118,[1]Santiago!$B:$K,8,0))</f>
        <v>Bolsa 5 kilos</v>
      </c>
      <c r="J118" s="13" t="str">
        <f t="shared" si="73"/>
        <v>En Stock</v>
      </c>
      <c r="K118" s="7"/>
    </row>
    <row r="119" spans="2:11" ht="25.8" x14ac:dyDescent="0.5">
      <c r="B119" s="12" t="s">
        <v>34</v>
      </c>
      <c r="C119" s="12"/>
      <c r="D119" s="13"/>
      <c r="E119" s="13"/>
      <c r="F119" s="13"/>
      <c r="G119" s="13"/>
      <c r="H119" s="13"/>
      <c r="I119" s="13" t="str">
        <f>IF(VLOOKUP(B119,[1]Santiago!$B:$K,8,0)=0,"",VLOOKUP(B119,[1]Santiago!$B:$K,8,0))</f>
        <v/>
      </c>
      <c r="J119" s="13"/>
      <c r="K119" s="7"/>
    </row>
    <row r="120" spans="2:11" ht="25.8" x14ac:dyDescent="0.5">
      <c r="B120" s="12" t="s">
        <v>102</v>
      </c>
      <c r="C120" s="12" t="str">
        <f>VLOOKUP(B120,[1]Santiago!$B:$I,2,0)</f>
        <v>SESAMO NEGRO 25 KGS</v>
      </c>
      <c r="D120" s="13">
        <v>1900</v>
      </c>
      <c r="E120" s="13">
        <f t="shared" ref="E120:E121" si="74">IFERROR(D120*19%,"Sin Stock")</f>
        <v>361</v>
      </c>
      <c r="F120" s="13">
        <f t="shared" ref="F120:F121" si="75">IFERROR(E120+D120,"Sin Stock")</f>
        <v>2261</v>
      </c>
      <c r="G120" s="13"/>
      <c r="H120" s="13">
        <f>VLOOKUP(B120,[1]Santiago!$B:$H,6,0)</f>
        <v>46250</v>
      </c>
      <c r="I120" s="13" t="str">
        <f>IF(VLOOKUP(B120,[1]Santiago!$B:$K,8,0)=0,"",VLOOKUP(B120,[1]Santiago!$B:$K,8,0))</f>
        <v>Saco 25 Kg</v>
      </c>
      <c r="J120" s="13" t="str">
        <f t="shared" ref="J120:J121" si="76">IF(D120="Sin Stock","Sin Stock","En Stock")</f>
        <v>En Stock</v>
      </c>
      <c r="K120" s="7"/>
    </row>
    <row r="121" spans="2:11" ht="25.8" x14ac:dyDescent="0.5">
      <c r="B121" s="12" t="s">
        <v>103</v>
      </c>
      <c r="C121" s="12" t="str">
        <f>VLOOKUP(B121,[1]Santiago!$B:$I,2,0)</f>
        <v>SESAMO NEGRO 5 KG</v>
      </c>
      <c r="D121" s="13">
        <f>VLOOKUP(B121,[1]Santiago!$B:$I,3,0)</f>
        <v>3900</v>
      </c>
      <c r="E121" s="13">
        <f t="shared" si="74"/>
        <v>741</v>
      </c>
      <c r="F121" s="13">
        <f t="shared" si="75"/>
        <v>4641</v>
      </c>
      <c r="G121" s="13"/>
      <c r="H121" s="13">
        <f>VLOOKUP(B121,[1]Santiago!$B:$H,6,0)</f>
        <v>19500</v>
      </c>
      <c r="I121" s="13" t="str">
        <f>IF(VLOOKUP(B121,[1]Santiago!$B:$K,8,0)=0,"",VLOOKUP(B121,[1]Santiago!$B:$K,8,0))</f>
        <v>Bolsa 5 kilos</v>
      </c>
      <c r="J121" s="13" t="str">
        <f t="shared" si="76"/>
        <v>En Stock</v>
      </c>
      <c r="K121" s="7"/>
    </row>
    <row r="122" spans="2:11" ht="25.8" x14ac:dyDescent="0.5">
      <c r="B122" s="12" t="s">
        <v>34</v>
      </c>
      <c r="C122" s="12"/>
      <c r="D122" s="13"/>
      <c r="E122" s="13"/>
      <c r="F122" s="13"/>
      <c r="G122" s="13"/>
      <c r="H122" s="13"/>
      <c r="I122" s="13" t="str">
        <f>IF(VLOOKUP(B122,[1]Santiago!$B:$K,8,0)=0,"",VLOOKUP(B122,[1]Santiago!$B:$K,8,0))</f>
        <v/>
      </c>
      <c r="J122" s="13"/>
      <c r="K122" s="7"/>
    </row>
    <row r="123" spans="2:11" ht="25.8" x14ac:dyDescent="0.5">
      <c r="B123" s="25">
        <v>1051007100100</v>
      </c>
      <c r="C123" s="12" t="s">
        <v>260</v>
      </c>
      <c r="D123" s="13">
        <f>VLOOKUP(B123,[1]Santiago!$B:$I,3,0)</f>
        <v>7000</v>
      </c>
      <c r="E123" s="13">
        <f t="shared" ref="E123" si="77">IFERROR(D123*19%,"Sin Stock")</f>
        <v>1330</v>
      </c>
      <c r="F123" s="13">
        <f t="shared" ref="F123" si="78">IFERROR(E123+D123,"Sin Stock")</f>
        <v>8330</v>
      </c>
      <c r="G123" s="13"/>
      <c r="H123" s="13">
        <f>VLOOKUP(B123,[1]Santiago!$B:$H,6,0)</f>
        <v>140000</v>
      </c>
      <c r="I123" s="13" t="str">
        <f>IF(VLOOKUP(B123,[1]Santiago!$B:$K,8,0)=0,"",VLOOKUP(B123,[1]Santiago!$B:$K,8,0))</f>
        <v>Caja 20 Kg</v>
      </c>
      <c r="J123" s="13" t="str">
        <f t="shared" ref="J123" si="79">IF(D123="Sin Stock","Sin Stock","En Stock")</f>
        <v>En Stock</v>
      </c>
      <c r="K123" s="7"/>
    </row>
    <row r="124" spans="2:11" ht="25.8" x14ac:dyDescent="0.5">
      <c r="B124" s="12"/>
      <c r="C124" s="12"/>
      <c r="D124" s="13"/>
      <c r="E124" s="13"/>
      <c r="F124" s="13"/>
      <c r="G124" s="13"/>
      <c r="H124" s="13"/>
      <c r="I124" s="13"/>
      <c r="J124" s="13"/>
      <c r="K124" s="7"/>
    </row>
    <row r="125" spans="2:11" ht="25.8" x14ac:dyDescent="0.5">
      <c r="B125" s="12" t="s">
        <v>104</v>
      </c>
      <c r="C125" s="12" t="str">
        <f>VLOOKUP(B125,[1]Santiago!$B:$I,2,0)</f>
        <v>SEMILLA CHIA 25 KILOS</v>
      </c>
      <c r="D125" s="13">
        <f>VLOOKUP(B125,[1]Santiago!$B:$I,3,0)</f>
        <v>3900</v>
      </c>
      <c r="E125" s="13">
        <f t="shared" ref="E125:E127" si="80">IFERROR(D125*19%,"Sin Stock")</f>
        <v>741</v>
      </c>
      <c r="F125" s="13">
        <f t="shared" ref="F125:F127" si="81">IFERROR(E125+D125,"Sin Stock")</f>
        <v>4641</v>
      </c>
      <c r="G125" s="13"/>
      <c r="H125" s="13">
        <f>VLOOKUP(B125,[1]Santiago!$B:$H,6,0)</f>
        <v>97500</v>
      </c>
      <c r="I125" s="13" t="str">
        <f>IF(VLOOKUP(B125,[1]Santiago!$B:$K,8,0)=0,"",VLOOKUP(B125,[1]Santiago!$B:$K,8,0))</f>
        <v>Saco 25 Kg</v>
      </c>
      <c r="J125" s="13" t="str">
        <f t="shared" si="11"/>
        <v>En Stock</v>
      </c>
      <c r="K125" s="7"/>
    </row>
    <row r="126" spans="2:11" ht="25.8" x14ac:dyDescent="0.5">
      <c r="B126" s="12" t="s">
        <v>105</v>
      </c>
      <c r="C126" s="12" t="str">
        <f>VLOOKUP(B126,[1]Santiago!$B:$I,2,0)</f>
        <v>SEMILLA CHIA 5 KG</v>
      </c>
      <c r="D126" s="13">
        <f>VLOOKUP(B126,[1]Santiago!$B:$I,3,0)</f>
        <v>4300</v>
      </c>
      <c r="E126" s="13">
        <f t="shared" si="80"/>
        <v>817</v>
      </c>
      <c r="F126" s="13">
        <f t="shared" si="81"/>
        <v>5117</v>
      </c>
      <c r="G126" s="13"/>
      <c r="H126" s="13">
        <f>VLOOKUP(B126,[1]Santiago!$B:$H,6,0)</f>
        <v>21500</v>
      </c>
      <c r="I126" s="13" t="str">
        <f>IF(VLOOKUP(B126,[1]Santiago!$B:$K,8,0)=0,"",VLOOKUP(B126,[1]Santiago!$B:$K,8,0))</f>
        <v>Bolsa 5 kilos</v>
      </c>
      <c r="J126" s="13" t="str">
        <f t="shared" ref="J126:J172" si="82">IF(D126="Sin Stock","Sin Stock","En Stock")</f>
        <v>En Stock</v>
      </c>
    </row>
    <row r="127" spans="2:11" ht="25.8" x14ac:dyDescent="0.5">
      <c r="B127" s="12" t="s">
        <v>106</v>
      </c>
      <c r="C127" s="12" t="str">
        <f>VLOOKUP(B127,[1]Santiago!$B:$I,2,0)</f>
        <v>SEMILLA CHIA 1 KILO</v>
      </c>
      <c r="D127" s="13">
        <f>VLOOKUP(B127,[1]Santiago!$B:$I,3,0)</f>
        <v>4300</v>
      </c>
      <c r="E127" s="13">
        <f t="shared" si="80"/>
        <v>817</v>
      </c>
      <c r="F127" s="13">
        <f t="shared" si="81"/>
        <v>5117</v>
      </c>
      <c r="G127" s="13"/>
      <c r="H127" s="13">
        <f>VLOOKUP(B127,[1]Santiago!$B:$H,6,0)</f>
        <v>43000</v>
      </c>
      <c r="I127" s="13" t="str">
        <f>IF(VLOOKUP(B127,[1]Santiago!$B:$K,8,0)=0,"",VLOOKUP(B127,[1]Santiago!$B:$K,8,0))</f>
        <v>Manga 10 x 1</v>
      </c>
      <c r="J127" s="13" t="str">
        <f t="shared" si="82"/>
        <v>En Stock</v>
      </c>
    </row>
    <row r="128" spans="2:11" ht="25.8" x14ac:dyDescent="0.5">
      <c r="B128" s="12" t="s">
        <v>34</v>
      </c>
      <c r="C128" s="12"/>
      <c r="D128" s="13"/>
      <c r="E128" s="13"/>
      <c r="F128" s="13"/>
      <c r="G128" s="13"/>
      <c r="H128" s="13"/>
      <c r="I128" s="13" t="str">
        <f>IF(VLOOKUP(B128,[1]Santiago!$B:$K,8,0)=0,"",VLOOKUP(B128,[1]Santiago!$B:$K,8,0))</f>
        <v/>
      </c>
      <c r="J128" s="13"/>
    </row>
    <row r="129" spans="2:10" ht="25.8" x14ac:dyDescent="0.5">
      <c r="B129" s="12" t="s">
        <v>107</v>
      </c>
      <c r="C129" s="12" t="str">
        <f>VLOOKUP(B129,[1]Santiago!$B:$I,2,0)</f>
        <v>SEMILLA LINAZA 25 KILOS</v>
      </c>
      <c r="D129" s="13">
        <v>2100</v>
      </c>
      <c r="E129" s="13">
        <f t="shared" ref="E129:E131" si="83">IFERROR(D129*19%,"Sin Stock")</f>
        <v>399</v>
      </c>
      <c r="F129" s="13">
        <f t="shared" ref="F129:F131" si="84">IFERROR(E129+D129,"Sin Stock")</f>
        <v>2499</v>
      </c>
      <c r="G129" s="13"/>
      <c r="H129" s="13">
        <f>VLOOKUP(B129,[1]Santiago!$B:$H,6,0)</f>
        <v>52500</v>
      </c>
      <c r="I129" s="13" t="str">
        <f>IF(VLOOKUP(B129,[1]Santiago!$B:$K,8,0)=0,"",VLOOKUP(B129,[1]Santiago!$B:$K,8,0))</f>
        <v>Saco 25 Kg</v>
      </c>
      <c r="J129" s="13" t="str">
        <f t="shared" si="82"/>
        <v>En Stock</v>
      </c>
    </row>
    <row r="130" spans="2:10" ht="25.8" x14ac:dyDescent="0.5">
      <c r="B130" s="12" t="s">
        <v>108</v>
      </c>
      <c r="C130" s="12" t="str">
        <f>VLOOKUP(B130,[1]Santiago!$B:$I,2,0)</f>
        <v>SEMILLA LINAZA 5 KILOS</v>
      </c>
      <c r="D130" s="13">
        <v>2600</v>
      </c>
      <c r="E130" s="13">
        <f t="shared" si="83"/>
        <v>494</v>
      </c>
      <c r="F130" s="13">
        <f t="shared" si="84"/>
        <v>3094</v>
      </c>
      <c r="G130" s="13"/>
      <c r="H130" s="13">
        <f>VLOOKUP(B130,[1]Santiago!$B:$H,6,0)</f>
        <v>13000</v>
      </c>
      <c r="I130" s="13" t="str">
        <f>IF(VLOOKUP(B130,[1]Santiago!$B:$K,8,0)=0,"",VLOOKUP(B130,[1]Santiago!$B:$K,8,0))</f>
        <v>Bolsa 5 kilos</v>
      </c>
      <c r="J130" s="13" t="str">
        <f t="shared" si="82"/>
        <v>En Stock</v>
      </c>
    </row>
    <row r="131" spans="2:10" ht="25.8" x14ac:dyDescent="0.5">
      <c r="B131" s="12" t="s">
        <v>109</v>
      </c>
      <c r="C131" s="12" t="str">
        <f>VLOOKUP(B131,[1]Santiago!$B:$I,2,0)</f>
        <v>SEMILLA LINAZA 1 KILO</v>
      </c>
      <c r="D131" s="13">
        <v>3000</v>
      </c>
      <c r="E131" s="13">
        <f t="shared" si="83"/>
        <v>570</v>
      </c>
      <c r="F131" s="13">
        <f t="shared" si="84"/>
        <v>3570</v>
      </c>
      <c r="G131" s="13"/>
      <c r="H131" s="13">
        <f>VLOOKUP(B131,[1]Santiago!$B:$H,6,0)</f>
        <v>30000</v>
      </c>
      <c r="I131" s="13" t="str">
        <f>IF(VLOOKUP(B131,[1]Santiago!$B:$K,8,0)=0,"",VLOOKUP(B131,[1]Santiago!$B:$K,8,0))</f>
        <v>Manga 10 x 1</v>
      </c>
      <c r="J131" s="13" t="str">
        <f t="shared" si="82"/>
        <v>En Stock</v>
      </c>
    </row>
    <row r="132" spans="2:10" ht="25.8" x14ac:dyDescent="0.5">
      <c r="B132" s="12" t="s">
        <v>34</v>
      </c>
      <c r="C132" s="12"/>
      <c r="D132" s="13"/>
      <c r="E132" s="13"/>
      <c r="F132" s="13"/>
      <c r="G132" s="13"/>
      <c r="H132" s="13"/>
      <c r="I132" s="13" t="str">
        <f>IF(VLOOKUP(B132,[1]Santiago!$B:$K,8,0)=0,"",VLOOKUP(B132,[1]Santiago!$B:$K,8,0))</f>
        <v/>
      </c>
      <c r="J132" s="13"/>
    </row>
    <row r="133" spans="2:10" ht="25.8" x14ac:dyDescent="0.5">
      <c r="B133" s="12" t="s">
        <v>110</v>
      </c>
      <c r="C133" s="12" t="str">
        <f>VLOOKUP(B133,[1]Santiago!$B:$I,2,0)</f>
        <v>HARINA LINAZA 25 KILOS</v>
      </c>
      <c r="D133" s="13">
        <v>2650</v>
      </c>
      <c r="E133" s="13">
        <f t="shared" ref="E133" si="85">IFERROR(D133*19%,"Sin Stock")</f>
        <v>503.5</v>
      </c>
      <c r="F133" s="13">
        <f t="shared" ref="F133" si="86">IFERROR(E133+D133,"Sin Stock")</f>
        <v>3153.5</v>
      </c>
      <c r="G133" s="13"/>
      <c r="H133" s="13">
        <f>VLOOKUP(B133,[1]Santiago!$B:$H,6,0)</f>
        <v>60000</v>
      </c>
      <c r="I133" s="13" t="str">
        <f>IF(VLOOKUP(B133,[1]Santiago!$B:$K,8,0)=0,"",VLOOKUP(B133,[1]Santiago!$B:$K,8,0))</f>
        <v>Saco 25 Kg</v>
      </c>
      <c r="J133" s="13" t="str">
        <f t="shared" si="82"/>
        <v>En Stock</v>
      </c>
    </row>
    <row r="134" spans="2:10" ht="25.8" x14ac:dyDescent="0.5">
      <c r="B134" s="12" t="s">
        <v>34</v>
      </c>
      <c r="C134" s="12"/>
      <c r="D134" s="13"/>
      <c r="E134" s="13"/>
      <c r="F134" s="13"/>
      <c r="G134" s="13"/>
      <c r="H134" s="13"/>
      <c r="I134" s="13" t="str">
        <f>IF(VLOOKUP(B134,[1]Santiago!$B:$K,8,0)=0,"",VLOOKUP(B134,[1]Santiago!$B:$K,8,0))</f>
        <v/>
      </c>
      <c r="J134" s="13"/>
    </row>
    <row r="135" spans="2:10" ht="25.8" x14ac:dyDescent="0.5">
      <c r="B135" s="12" t="s">
        <v>111</v>
      </c>
      <c r="C135" s="12" t="str">
        <f>VLOOKUP(B135,[1]Santiago!$B:$I,2,0)</f>
        <v>SEMILLA MARAVILLA 22.68 KG</v>
      </c>
      <c r="D135" s="13">
        <f>VLOOKUP(B135,[1]Santiago!$B:$I,3,0)</f>
        <v>2200</v>
      </c>
      <c r="E135" s="13">
        <f t="shared" ref="E135:E137" si="87">IFERROR(D135*19%,"Sin Stock")</f>
        <v>418</v>
      </c>
      <c r="F135" s="13">
        <f t="shared" ref="F135:F137" si="88">IFERROR(E135+D135,"Sin Stock")</f>
        <v>2618</v>
      </c>
      <c r="G135" s="13"/>
      <c r="H135" s="13">
        <f>VLOOKUP(B135,[1]Santiago!$B:$H,6,0)</f>
        <v>49896</v>
      </c>
      <c r="I135" s="13" t="str">
        <f>IF(VLOOKUP(B135,[1]Santiago!$B:$K,8,0)=0,"",VLOOKUP(B135,[1]Santiago!$B:$K,8,0))</f>
        <v>Saco 22,68 Kg</v>
      </c>
      <c r="J135" s="13" t="str">
        <f t="shared" si="82"/>
        <v>En Stock</v>
      </c>
    </row>
    <row r="136" spans="2:10" ht="25.8" x14ac:dyDescent="0.5">
      <c r="B136" s="12" t="s">
        <v>112</v>
      </c>
      <c r="C136" s="12" t="str">
        <f>VLOOKUP(B136,[1]Santiago!$B:$I,2,0)</f>
        <v>SEMILLA MARAVILLA 5 KG</v>
      </c>
      <c r="D136" s="13">
        <f>VLOOKUP(B136,[1]Santiago!$B:$I,3,0)</f>
        <v>2600</v>
      </c>
      <c r="E136" s="13">
        <f t="shared" si="87"/>
        <v>494</v>
      </c>
      <c r="F136" s="13">
        <f t="shared" si="88"/>
        <v>3094</v>
      </c>
      <c r="G136" s="13"/>
      <c r="H136" s="13">
        <f>VLOOKUP(B136,[1]Santiago!$B:$H,6,0)</f>
        <v>13000</v>
      </c>
      <c r="I136" s="13" t="str">
        <f>IF(VLOOKUP(B136,[1]Santiago!$B:$K,8,0)=0,"",VLOOKUP(B136,[1]Santiago!$B:$K,8,0))</f>
        <v>Bolsa 5 kilos</v>
      </c>
      <c r="J136" s="13" t="str">
        <f t="shared" si="82"/>
        <v>En Stock</v>
      </c>
    </row>
    <row r="137" spans="2:10" ht="25.8" x14ac:dyDescent="0.5">
      <c r="B137" s="12" t="s">
        <v>113</v>
      </c>
      <c r="C137" s="12" t="str">
        <f>VLOOKUP(B137,[1]Santiago!$B:$I,2,0)</f>
        <v>SEMILLA MARAVILLA 1 KILO</v>
      </c>
      <c r="D137" s="13">
        <f>VLOOKUP(B137,[1]Santiago!$B:$I,3,0)</f>
        <v>3300</v>
      </c>
      <c r="E137" s="13">
        <f t="shared" si="87"/>
        <v>627</v>
      </c>
      <c r="F137" s="13">
        <f t="shared" si="88"/>
        <v>3927</v>
      </c>
      <c r="G137" s="13"/>
      <c r="H137" s="13">
        <f>VLOOKUP(B137,[1]Santiago!$B:$H,6,0)</f>
        <v>33000</v>
      </c>
      <c r="I137" s="13" t="str">
        <f>IF(VLOOKUP(B137,[1]Santiago!$B:$K,8,0)=0,"",VLOOKUP(B137,[1]Santiago!$B:$K,8,0))</f>
        <v>Manga 10 x 1</v>
      </c>
      <c r="J137" s="13" t="str">
        <f t="shared" si="82"/>
        <v>En Stock</v>
      </c>
    </row>
    <row r="138" spans="2:10" ht="25.8" x14ac:dyDescent="0.5">
      <c r="B138" s="25">
        <v>1041005101100</v>
      </c>
      <c r="C138" s="12" t="str">
        <f>VLOOKUP(B138,[1]Santiago!$B:$I,2,0)</f>
        <v>SEMILLA MARAVILLA PARTIDA 22,68 KG</v>
      </c>
      <c r="D138" s="13">
        <f>VLOOKUP(B138,[1]Santiago!$B:$I,3,0)</f>
        <v>1900</v>
      </c>
      <c r="E138" s="13">
        <f t="shared" ref="E138" si="89">IFERROR(D138*19%,"Sin Stock")</f>
        <v>361</v>
      </c>
      <c r="F138" s="13">
        <f t="shared" ref="F138" si="90">IFERROR(E138+D138,"Sin Stock")</f>
        <v>2261</v>
      </c>
      <c r="G138" s="13"/>
      <c r="H138" s="13">
        <f>VLOOKUP(B138,[1]Santiago!$B:$H,6,0)</f>
        <v>43092</v>
      </c>
      <c r="I138" s="13" t="str">
        <f>IF(VLOOKUP(B138,[1]Santiago!$B:$K,8,0)=0,"",VLOOKUP(B138,[1]Santiago!$B:$K,8,0))</f>
        <v>Saco 22,68 Kg</v>
      </c>
      <c r="J138" s="13" t="str">
        <f t="shared" ref="J138" si="91">IF(D138="Sin Stock","Sin Stock","En Stock")</f>
        <v>En Stock</v>
      </c>
    </row>
    <row r="139" spans="2:10" ht="25.8" x14ac:dyDescent="0.5">
      <c r="B139" s="12" t="s">
        <v>34</v>
      </c>
      <c r="C139" s="12"/>
      <c r="D139" s="13"/>
      <c r="E139" s="13"/>
      <c r="F139" s="13"/>
      <c r="G139" s="13"/>
      <c r="H139" s="13"/>
      <c r="I139" s="13" t="str">
        <f>IF(VLOOKUP(B139,[1]Santiago!$B:$K,8,0)=0,"",VLOOKUP(B139,[1]Santiago!$B:$K,8,0))</f>
        <v/>
      </c>
      <c r="J139" s="13"/>
    </row>
    <row r="140" spans="2:10" ht="25.8" x14ac:dyDescent="0.5">
      <c r="B140" s="15" t="s">
        <v>114</v>
      </c>
      <c r="C140" s="12" t="str">
        <f>VLOOKUP(B140,[1]Santiago!$B:$I,2,0)</f>
        <v>SEMILLA CALABAZA</v>
      </c>
      <c r="D140" s="13">
        <f>VLOOKUP(B140,[1]Santiago!$B:$I,3,0)</f>
        <v>5100</v>
      </c>
      <c r="E140" s="13">
        <f t="shared" ref="E140:E142" si="92">IFERROR(D140*19%,"Sin Stock")</f>
        <v>969</v>
      </c>
      <c r="F140" s="13">
        <f t="shared" ref="F140:F142" si="93">IFERROR(E140+D140,"Sin Stock")</f>
        <v>6069</v>
      </c>
      <c r="G140" s="13"/>
      <c r="H140" s="13">
        <f>VLOOKUP(B140,[1]Santiago!$B:$H,6,0)</f>
        <v>127500</v>
      </c>
      <c r="I140" s="13" t="str">
        <f>IF(VLOOKUP(B140,[1]Santiago!$B:$K,8,0)=0,"",VLOOKUP(B140,[1]Santiago!$B:$K,8,0))</f>
        <v>Saco 25 Kg</v>
      </c>
      <c r="J140" s="13" t="str">
        <f t="shared" si="82"/>
        <v>En Stock</v>
      </c>
    </row>
    <row r="141" spans="2:10" ht="25.8" x14ac:dyDescent="0.5">
      <c r="B141" s="12" t="s">
        <v>115</v>
      </c>
      <c r="C141" s="12" t="str">
        <f>VLOOKUP(B141,[1]Santiago!$B:$I,2,0)</f>
        <v>SEMILLA CALABAZA 5 KG</v>
      </c>
      <c r="D141" s="13">
        <f>VLOOKUP(B141,[1]Santiago!$B:$I,3,0)</f>
        <v>5500</v>
      </c>
      <c r="E141" s="13">
        <f t="shared" si="92"/>
        <v>1045</v>
      </c>
      <c r="F141" s="13">
        <f t="shared" si="93"/>
        <v>6545</v>
      </c>
      <c r="G141" s="13"/>
      <c r="H141" s="13">
        <f>VLOOKUP(B141,[1]Santiago!$B:$H,6,0)</f>
        <v>27500</v>
      </c>
      <c r="I141" s="13" t="str">
        <f>IF(VLOOKUP(B141,[1]Santiago!$B:$K,8,0)=0,"",VLOOKUP(B141,[1]Santiago!$B:$K,8,0))</f>
        <v>Bolsa 5 kilos</v>
      </c>
      <c r="J141" s="13" t="str">
        <f t="shared" si="82"/>
        <v>En Stock</v>
      </c>
    </row>
    <row r="142" spans="2:10" ht="25.8" x14ac:dyDescent="0.5">
      <c r="B142" s="12" t="s">
        <v>116</v>
      </c>
      <c r="C142" s="12" t="str">
        <f>VLOOKUP(B142,[1]Santiago!$B:$I,2,0)</f>
        <v>SEMILLA CALABAZA 1 KILO</v>
      </c>
      <c r="D142" s="13">
        <f>VLOOKUP(B142,[1]Santiago!$B:$I,3,0)</f>
        <v>6000</v>
      </c>
      <c r="E142" s="13">
        <f t="shared" si="92"/>
        <v>1140</v>
      </c>
      <c r="F142" s="13">
        <f t="shared" si="93"/>
        <v>7140</v>
      </c>
      <c r="G142" s="13"/>
      <c r="H142" s="13">
        <f>VLOOKUP(B142,[1]Santiago!$B:$H,6,0)</f>
        <v>60000</v>
      </c>
      <c r="I142" s="13" t="str">
        <f>IF(VLOOKUP(B142,[1]Santiago!$B:$K,8,0)=0,"",VLOOKUP(B142,[1]Santiago!$B:$K,8,0))</f>
        <v>Manga 10 x 1</v>
      </c>
      <c r="J142" s="13" t="str">
        <f t="shared" si="82"/>
        <v>En Stock</v>
      </c>
    </row>
    <row r="143" spans="2:10" ht="26.4" thickBot="1" x14ac:dyDescent="0.55000000000000004">
      <c r="B143" s="14"/>
      <c r="C143" s="20"/>
      <c r="D143" s="21"/>
      <c r="E143" s="21"/>
      <c r="F143" s="21"/>
      <c r="G143" s="21"/>
      <c r="H143" s="21"/>
      <c r="I143" s="21"/>
      <c r="J143" s="21"/>
    </row>
    <row r="144" spans="2:10" ht="26.4" thickBot="1" x14ac:dyDescent="0.55000000000000004">
      <c r="B144" s="30" t="s">
        <v>30</v>
      </c>
      <c r="C144" s="31"/>
      <c r="D144" s="21"/>
      <c r="E144" s="21"/>
      <c r="F144" s="21"/>
      <c r="G144" s="21"/>
      <c r="H144" s="21"/>
      <c r="I144" s="21"/>
      <c r="J144" s="21"/>
    </row>
    <row r="145" spans="2:10" ht="25.8" x14ac:dyDescent="0.5">
      <c r="B145" s="14"/>
      <c r="C145" s="14"/>
      <c r="D145" s="21"/>
      <c r="E145" s="21"/>
      <c r="F145" s="21"/>
      <c r="G145" s="21"/>
      <c r="H145" s="21"/>
      <c r="I145" s="21"/>
      <c r="J145" s="21"/>
    </row>
    <row r="146" spans="2:10" ht="25.8" x14ac:dyDescent="0.5">
      <c r="B146" s="12" t="s">
        <v>117</v>
      </c>
      <c r="C146" s="12" t="str">
        <f>VLOOKUP(B146,[1]Santiago!$B:$I,2,0)</f>
        <v>GARBANZOS SIN PIEL 25KGS</v>
      </c>
      <c r="D146" s="13">
        <f>VLOOKUP(B146,[1]Santiago!$B:$I,3,0)</f>
        <v>1150</v>
      </c>
      <c r="E146" s="13">
        <f t="shared" ref="E146:E154" si="94">IFERROR(D146*19%,"Sin Stock")</f>
        <v>218.5</v>
      </c>
      <c r="F146" s="13">
        <f t="shared" ref="F146:F154" si="95">IFERROR(E146+D146,"Sin Stock")</f>
        <v>1368.5</v>
      </c>
      <c r="G146" s="13"/>
      <c r="H146" s="13">
        <f>VLOOKUP(B146,[1]Santiago!$B:$H,6,0)</f>
        <v>28750</v>
      </c>
      <c r="I146" s="13" t="str">
        <f>IF(VLOOKUP(B146,[1]Santiago!$B:$K,8,0)=0,"",VLOOKUP(B146,[1]Santiago!$B:$K,8,0))</f>
        <v>Saco 25 Kg</v>
      </c>
      <c r="J146" s="13" t="str">
        <f t="shared" ref="J146" si="96">IF(D146="Sin Stock","Sin Stock","En Stock")</f>
        <v>En Stock</v>
      </c>
    </row>
    <row r="147" spans="2:10" ht="25.8" x14ac:dyDescent="0.5">
      <c r="B147" s="12" t="s">
        <v>118</v>
      </c>
      <c r="C147" s="12" t="str">
        <f>VLOOKUP(B147,[1]Santiago!$B:$I,2,0)</f>
        <v>GARBANZOS SIN PIEL 1 KILO</v>
      </c>
      <c r="D147" s="13">
        <f>VLOOKUP(B147,[1]Santiago!$B:$I,3,0)</f>
        <v>1250</v>
      </c>
      <c r="E147" s="13">
        <f t="shared" si="94"/>
        <v>237.5</v>
      </c>
      <c r="F147" s="13">
        <f t="shared" si="95"/>
        <v>1487.5</v>
      </c>
      <c r="G147" s="13"/>
      <c r="H147" s="13">
        <f>VLOOKUP(B147,[1]Santiago!$B:$H,6,0)</f>
        <v>12500</v>
      </c>
      <c r="I147" s="13" t="str">
        <f>IF(VLOOKUP(B147,[1]Santiago!$B:$K,8,0)=0,"",VLOOKUP(B147,[1]Santiago!$B:$K,8,0))</f>
        <v>Manga 10 x 1</v>
      </c>
      <c r="J147" s="13" t="str">
        <f t="shared" ref="J147" si="97">IF(D147="Sin Stock","Sin Stock","En Stock")</f>
        <v>En Stock</v>
      </c>
    </row>
    <row r="148" spans="2:10" ht="25.8" x14ac:dyDescent="0.5">
      <c r="B148" s="12" t="s">
        <v>119</v>
      </c>
      <c r="C148" s="12" t="str">
        <f>VLOOKUP(B148,[1]Santiago!$B:$I,2,0)</f>
        <v>POROTOS ALUBIA 25 KILOS</v>
      </c>
      <c r="D148" s="13">
        <f>VLOOKUP(B148,[1]Santiago!$B:$I,3,0)</f>
        <v>1200</v>
      </c>
      <c r="E148" s="13">
        <f t="shared" si="94"/>
        <v>228</v>
      </c>
      <c r="F148" s="13">
        <f t="shared" si="95"/>
        <v>1428</v>
      </c>
      <c r="G148" s="13"/>
      <c r="H148" s="13">
        <f>VLOOKUP(B148,[1]Santiago!$B:$H,6,0)</f>
        <v>30000</v>
      </c>
      <c r="I148" s="13" t="str">
        <f>IF(VLOOKUP(B148,[1]Santiago!$B:$K,8,0)=0,"",VLOOKUP(B148,[1]Santiago!$B:$K,8,0))</f>
        <v>Saco 25 Kg</v>
      </c>
      <c r="J148" s="13" t="str">
        <f t="shared" ref="J148:J154" si="98">IF(D148="Sin Stock","Sin Stock","En Stock")</f>
        <v>En Stock</v>
      </c>
    </row>
    <row r="149" spans="2:10" ht="25.8" x14ac:dyDescent="0.5">
      <c r="B149" s="12" t="s">
        <v>120</v>
      </c>
      <c r="C149" s="12" t="str">
        <f>VLOOKUP(B149,[1]Santiago!$B:$I,2,0)</f>
        <v>POROTOS BLANCO 1 KILO</v>
      </c>
      <c r="D149" s="13">
        <f>VLOOKUP(B149,[1]Santiago!$B:$I,3,0)</f>
        <v>1500</v>
      </c>
      <c r="E149" s="13">
        <f t="shared" si="94"/>
        <v>285</v>
      </c>
      <c r="F149" s="13">
        <f t="shared" si="95"/>
        <v>1785</v>
      </c>
      <c r="G149" s="13"/>
      <c r="H149" s="13">
        <f>VLOOKUP(B149,[1]Santiago!$B:$H,6,0)</f>
        <v>15000</v>
      </c>
      <c r="I149" s="13" t="str">
        <f>IF(VLOOKUP(B149,[1]Santiago!$B:$K,8,0)=0,"",VLOOKUP(B149,[1]Santiago!$B:$K,8,0))</f>
        <v>Manga 10 x 1</v>
      </c>
      <c r="J149" s="13" t="str">
        <f t="shared" si="98"/>
        <v>En Stock</v>
      </c>
    </row>
    <row r="150" spans="2:10" ht="25.8" x14ac:dyDescent="0.5">
      <c r="B150" s="12" t="s">
        <v>121</v>
      </c>
      <c r="C150" s="12" t="str">
        <f>VLOOKUP(B150,[1]Santiago!$B:$I,2,0)</f>
        <v>POROTOS NEGRO 25 KILOS</v>
      </c>
      <c r="D150" s="13">
        <f>VLOOKUP(B150,[1]Santiago!$B:$I,3,0)</f>
        <v>1050</v>
      </c>
      <c r="E150" s="13">
        <f t="shared" si="94"/>
        <v>199.5</v>
      </c>
      <c r="F150" s="13">
        <f t="shared" si="95"/>
        <v>1249.5</v>
      </c>
      <c r="G150" s="13"/>
      <c r="H150" s="13">
        <f>VLOOKUP(B150,[1]Santiago!$B:$H,6,0)</f>
        <v>26250</v>
      </c>
      <c r="I150" s="13" t="str">
        <f>IF(VLOOKUP(B150,[1]Santiago!$B:$K,8,0)=0,"",VLOOKUP(B150,[1]Santiago!$B:$K,8,0))</f>
        <v>Saco 25 Kg</v>
      </c>
      <c r="J150" s="13" t="str">
        <f t="shared" si="98"/>
        <v>En Stock</v>
      </c>
    </row>
    <row r="151" spans="2:10" ht="25.8" x14ac:dyDescent="0.5">
      <c r="B151" s="12" t="s">
        <v>122</v>
      </c>
      <c r="C151" s="12" t="str">
        <f>VLOOKUP(B151,[1]Santiago!$B:$I,2,0)</f>
        <v>POROTO NEGRO 1 KILO</v>
      </c>
      <c r="D151" s="13">
        <f>VLOOKUP(B151,[1]Santiago!$B:$I,3,0)</f>
        <v>1150</v>
      </c>
      <c r="E151" s="13">
        <f t="shared" si="94"/>
        <v>218.5</v>
      </c>
      <c r="F151" s="13">
        <f t="shared" si="95"/>
        <v>1368.5</v>
      </c>
      <c r="G151" s="13"/>
      <c r="H151" s="13">
        <f>VLOOKUP(B151,[1]Santiago!$B:$H,6,0)</f>
        <v>11500</v>
      </c>
      <c r="I151" s="13" t="str">
        <f>IF(VLOOKUP(B151,[1]Santiago!$B:$K,8,0)=0,"",VLOOKUP(B151,[1]Santiago!$B:$K,8,0))</f>
        <v>Manga 10 x 1</v>
      </c>
      <c r="J151" s="13" t="str">
        <f t="shared" si="98"/>
        <v>En Stock</v>
      </c>
    </row>
    <row r="152" spans="2:10" ht="25.8" x14ac:dyDescent="0.5">
      <c r="B152" s="12" t="s">
        <v>123</v>
      </c>
      <c r="C152" s="12" t="str">
        <f>VLOOKUP(B152,[1]Santiago!$B:$I,2,0)</f>
        <v>POROTOS CRANBERRY 1 KILO</v>
      </c>
      <c r="D152" s="13">
        <f>VLOOKUP(B152,[1]Santiago!$B:$I,3,0)</f>
        <v>1300</v>
      </c>
      <c r="E152" s="13">
        <f t="shared" si="94"/>
        <v>247</v>
      </c>
      <c r="F152" s="13">
        <f t="shared" si="95"/>
        <v>1547</v>
      </c>
      <c r="G152" s="13"/>
      <c r="H152" s="13">
        <f>VLOOKUP(B152,[1]Santiago!$B:$H,6,0)</f>
        <v>13000</v>
      </c>
      <c r="I152" s="13" t="str">
        <f>IF(VLOOKUP(B152,[1]Santiago!$B:$K,8,0)=0,"",VLOOKUP(B152,[1]Santiago!$B:$K,8,0))</f>
        <v>Manga 10 x 1</v>
      </c>
      <c r="J152" s="13" t="str">
        <f t="shared" si="98"/>
        <v>En Stock</v>
      </c>
    </row>
    <row r="153" spans="2:10" ht="25.8" x14ac:dyDescent="0.5">
      <c r="B153" s="12" t="s">
        <v>124</v>
      </c>
      <c r="C153" s="12" t="str">
        <f>VLOOKUP(B153,[1]Santiago!$B:$I,2,0)</f>
        <v>LENTEJAS CAMSA 25 KILOS</v>
      </c>
      <c r="D153" s="13">
        <f>VLOOKUP(B153,[1]Santiago!$B:$I,3,0)</f>
        <v>1250</v>
      </c>
      <c r="E153" s="13">
        <f t="shared" si="94"/>
        <v>237.5</v>
      </c>
      <c r="F153" s="13">
        <f t="shared" si="95"/>
        <v>1487.5</v>
      </c>
      <c r="G153" s="13"/>
      <c r="H153" s="13">
        <f>VLOOKUP(B153,[1]Santiago!$B:$H,6,0)</f>
        <v>31250</v>
      </c>
      <c r="I153" s="13" t="str">
        <f>IF(VLOOKUP(B153,[1]Santiago!$B:$K,8,0)=0,"",VLOOKUP(B153,[1]Santiago!$B:$K,8,0))</f>
        <v>Saco 25 Kg</v>
      </c>
      <c r="J153" s="13" t="str">
        <f t="shared" si="98"/>
        <v>En Stock</v>
      </c>
    </row>
    <row r="154" spans="2:10" ht="25.8" x14ac:dyDescent="0.5">
      <c r="B154" s="12" t="s">
        <v>125</v>
      </c>
      <c r="C154" s="12" t="str">
        <f>VLOOKUP(B154,[1]Santiago!$B:$I,2,0)</f>
        <v>LENTEJAS CAMSA 1 KILO</v>
      </c>
      <c r="D154" s="13">
        <f>VLOOKUP(B154,[1]Santiago!$B:$I,3,0)</f>
        <v>1450</v>
      </c>
      <c r="E154" s="13">
        <f t="shared" si="94"/>
        <v>275.5</v>
      </c>
      <c r="F154" s="13">
        <f t="shared" si="95"/>
        <v>1725.5</v>
      </c>
      <c r="G154" s="13"/>
      <c r="H154" s="13">
        <f>VLOOKUP(B154,[1]Santiago!$B:$H,6,0)</f>
        <v>14500</v>
      </c>
      <c r="I154" s="13" t="str">
        <f>IF(VLOOKUP(B154,[1]Santiago!$B:$K,8,0)=0,"",VLOOKUP(B154,[1]Santiago!$B:$K,8,0))</f>
        <v>Manga 10 x 1</v>
      </c>
      <c r="J154" s="13" t="str">
        <f t="shared" si="98"/>
        <v>En Stock</v>
      </c>
    </row>
    <row r="155" spans="2:10" ht="25.8" x14ac:dyDescent="0.5">
      <c r="B155" s="25">
        <v>1081003100101</v>
      </c>
      <c r="C155" s="12" t="s">
        <v>263</v>
      </c>
      <c r="D155" s="13">
        <f>VLOOKUP(B155,[1]Santiago!$B:$I,3,0)</f>
        <v>765</v>
      </c>
      <c r="E155" s="13">
        <f t="shared" ref="E155" si="99">IFERROR(D155*19%,"Sin Stock")</f>
        <v>145.35</v>
      </c>
      <c r="F155" s="13">
        <f t="shared" ref="F155" si="100">IFERROR(E155+D155,"Sin Stock")</f>
        <v>910.35</v>
      </c>
      <c r="G155" s="13"/>
      <c r="H155" s="13">
        <f>VLOOKUP(B155,[1]Santiago!$B:$H,6,0)</f>
        <v>7650</v>
      </c>
      <c r="I155" s="13" t="str">
        <f>IF(VLOOKUP(B155,[1]Santiago!$B:$K,8,0)=0,"",VLOOKUP(B155,[1]Santiago!$B:$K,8,0))</f>
        <v>Manga 10 x 1</v>
      </c>
      <c r="J155" s="13" t="str">
        <f t="shared" ref="J155" si="101">IF(D155="Sin Stock","Sin Stock","En Stock")</f>
        <v>En Stock</v>
      </c>
    </row>
    <row r="156" spans="2:10" ht="26.4" thickBot="1" x14ac:dyDescent="0.55000000000000004">
      <c r="B156" s="14"/>
      <c r="C156" s="20"/>
      <c r="D156" s="21"/>
      <c r="E156" s="21"/>
      <c r="F156" s="21"/>
      <c r="G156" s="21"/>
      <c r="H156" s="21"/>
      <c r="I156" s="21"/>
      <c r="J156" s="21"/>
    </row>
    <row r="157" spans="2:10" ht="26.4" thickBot="1" x14ac:dyDescent="0.55000000000000004">
      <c r="B157" s="30" t="s">
        <v>27</v>
      </c>
      <c r="C157" s="31"/>
      <c r="D157" s="21"/>
      <c r="E157" s="21"/>
      <c r="F157" s="21"/>
      <c r="G157" s="21"/>
      <c r="H157" s="21"/>
      <c r="I157" s="21"/>
      <c r="J157" s="21"/>
    </row>
    <row r="158" spans="2:10" ht="25.8" x14ac:dyDescent="0.5">
      <c r="B158" s="14"/>
      <c r="C158" s="20"/>
      <c r="D158" s="21"/>
      <c r="E158" s="21"/>
      <c r="F158" s="21"/>
      <c r="G158" s="21"/>
      <c r="H158" s="21"/>
      <c r="I158" s="21"/>
      <c r="J158" s="21"/>
    </row>
    <row r="159" spans="2:10" ht="25.8" x14ac:dyDescent="0.5">
      <c r="B159" s="12" t="s">
        <v>126</v>
      </c>
      <c r="C159" s="12" t="str">
        <f>VLOOKUP(B159,[1]Santiago!$B:$I,2,0)</f>
        <v>AZ. FLOR CAMSA 500 GRAMOS</v>
      </c>
      <c r="D159" s="13">
        <f>VLOOKUP(B159,[1]Santiago!$B:$I,3,0)</f>
        <v>550</v>
      </c>
      <c r="E159" s="13">
        <f t="shared" ref="E159:E172" si="102">IFERROR(D159*19%,"Sin Stock")</f>
        <v>104.5</v>
      </c>
      <c r="F159" s="13">
        <f t="shared" ref="F159:F172" si="103">IFERROR(E159+D159,"Sin Stock")</f>
        <v>654.5</v>
      </c>
      <c r="G159" s="13"/>
      <c r="H159" s="13">
        <f>VLOOKUP(B159,[1]Santiago!$B:$H,6,0)</f>
        <v>11000</v>
      </c>
      <c r="I159" s="13" t="str">
        <f>IF(VLOOKUP(B159,[1]Santiago!$B:$K,8,0)=0,"",VLOOKUP(B159,[1]Santiago!$B:$K,8,0))</f>
        <v>Manga 20 x 0,5</v>
      </c>
      <c r="J159" s="13" t="str">
        <f t="shared" si="82"/>
        <v>En Stock</v>
      </c>
    </row>
    <row r="160" spans="2:10" ht="25.8" x14ac:dyDescent="0.5">
      <c r="B160" s="12" t="s">
        <v>127</v>
      </c>
      <c r="C160" s="12" t="str">
        <f>VLOOKUP(B160,[1]Santiago!$B:$I,2,0)</f>
        <v>AZ. FLOR CAMSA 1 KILO</v>
      </c>
      <c r="D160" s="13">
        <f>VLOOKUP(B160,[1]Santiago!$B:$I,3,0)</f>
        <v>1050</v>
      </c>
      <c r="E160" s="13">
        <f t="shared" si="102"/>
        <v>199.5</v>
      </c>
      <c r="F160" s="13">
        <f t="shared" si="103"/>
        <v>1249.5</v>
      </c>
      <c r="G160" s="13"/>
      <c r="H160" s="13">
        <f>VLOOKUP(B160,[1]Santiago!$B:$H,6,0)</f>
        <v>10500</v>
      </c>
      <c r="I160" s="13" t="str">
        <f>IF(VLOOKUP(B160,[1]Santiago!$B:$K,8,0)=0,"",VLOOKUP(B160,[1]Santiago!$B:$K,8,0))</f>
        <v>Manga 10 x 1</v>
      </c>
      <c r="J160" s="13" t="str">
        <f t="shared" si="82"/>
        <v>En Stock</v>
      </c>
    </row>
    <row r="161" spans="2:10" ht="25.8" x14ac:dyDescent="0.5">
      <c r="B161" s="12" t="s">
        <v>128</v>
      </c>
      <c r="C161" s="12" t="str">
        <f>VLOOKUP(B161,[1]Santiago!$B:$I,2,0)</f>
        <v>AZUCAR FLOR 10 KG</v>
      </c>
      <c r="D161" s="13">
        <f>VLOOKUP(B161,[1]Santiago!$B:$I,3,0)</f>
        <v>940</v>
      </c>
      <c r="E161" s="13">
        <f>IFERROR(D161*19%,"Sin Stock")</f>
        <v>178.6</v>
      </c>
      <c r="F161" s="13">
        <f>IFERROR(E161+D161,"Sin Stock")</f>
        <v>1118.5999999999999</v>
      </c>
      <c r="G161" s="13"/>
      <c r="H161" s="13">
        <f>VLOOKUP(B161,[1]Santiago!$B:$H,6,0)</f>
        <v>9400</v>
      </c>
      <c r="I161" s="13" t="str">
        <f>IF(VLOOKUP(B161,[1]Santiago!$B:$K,8,0)=0,"",VLOOKUP(B161,[1]Santiago!$B:$K,8,0))</f>
        <v>Saco 10 Kg</v>
      </c>
      <c r="J161" s="13" t="str">
        <f t="shared" si="82"/>
        <v>En Stock</v>
      </c>
    </row>
    <row r="162" spans="2:10" ht="25.8" x14ac:dyDescent="0.5">
      <c r="B162" s="12" t="s">
        <v>129</v>
      </c>
      <c r="C162" s="12" t="str">
        <f>VLOOKUP(B162,[1]Santiago!$B:$I,2,0)</f>
        <v>AZUCAR FLOR 25 KILOS ALM</v>
      </c>
      <c r="D162" s="13">
        <f>VLOOKUP(B162,[1]Santiago!$B:$I,3,0)</f>
        <v>910</v>
      </c>
      <c r="E162" s="13">
        <f t="shared" si="102"/>
        <v>172.9</v>
      </c>
      <c r="F162" s="13">
        <f t="shared" si="103"/>
        <v>1082.9000000000001</v>
      </c>
      <c r="G162" s="13"/>
      <c r="H162" s="13">
        <f>VLOOKUP(B162,[1]Santiago!$B:$H,6,0)</f>
        <v>22750</v>
      </c>
      <c r="I162" s="13" t="str">
        <f>IF(VLOOKUP(B162,[1]Santiago!$B:$K,8,0)=0,"",VLOOKUP(B162,[1]Santiago!$B:$K,8,0))</f>
        <v>Saco 25 Kg</v>
      </c>
      <c r="J162" s="13" t="str">
        <f t="shared" si="82"/>
        <v>En Stock</v>
      </c>
    </row>
    <row r="163" spans="2:10" ht="25.8" x14ac:dyDescent="0.5">
      <c r="B163" s="12" t="s">
        <v>130</v>
      </c>
      <c r="C163" s="12" t="str">
        <f>VLOOKUP(B163,[1]Santiago!$B:$I,2,0)</f>
        <v>AZUCAR CAMSA 1 KILO</v>
      </c>
      <c r="D163" s="13">
        <f>VLOOKUP(B163,[1]Santiago!$B:$I,3,0)</f>
        <v>900</v>
      </c>
      <c r="E163" s="13">
        <f t="shared" si="102"/>
        <v>171</v>
      </c>
      <c r="F163" s="13">
        <f t="shared" si="103"/>
        <v>1071</v>
      </c>
      <c r="G163" s="13"/>
      <c r="H163" s="13">
        <v>7400</v>
      </c>
      <c r="I163" s="13" t="str">
        <f>IF(VLOOKUP(B163,[1]Santiago!$B:$K,8,0)=0,"",VLOOKUP(B163,[1]Santiago!$B:$K,8,0))</f>
        <v>Manga 10 x 1</v>
      </c>
      <c r="J163" s="13" t="str">
        <f t="shared" si="82"/>
        <v>En Stock</v>
      </c>
    </row>
    <row r="164" spans="2:10" ht="25.8" x14ac:dyDescent="0.5">
      <c r="B164" s="25">
        <v>1001002100101</v>
      </c>
      <c r="C164" s="12" t="s">
        <v>154</v>
      </c>
      <c r="D164" s="13">
        <f>VLOOKUP(B164,[1]Santiago!$B:$I,3,0)</f>
        <v>4100</v>
      </c>
      <c r="E164" s="13">
        <f t="shared" si="102"/>
        <v>779</v>
      </c>
      <c r="F164" s="13">
        <f t="shared" si="103"/>
        <v>4879</v>
      </c>
      <c r="G164" s="13"/>
      <c r="H164" s="13">
        <f>VLOOKUP(B164,[1]Santiago!$B:$H,6,0)</f>
        <v>20500</v>
      </c>
      <c r="I164" s="13" t="str">
        <f>IF(VLOOKUP(B164,[1]Santiago!$B:$K,8,0)=0,"",VLOOKUP(B164,[1]Santiago!$B:$K,8,0))</f>
        <v>Saco 5 Kg</v>
      </c>
      <c r="J164" s="13" t="str">
        <f t="shared" si="82"/>
        <v>En Stock</v>
      </c>
    </row>
    <row r="165" spans="2:10" ht="25.8" x14ac:dyDescent="0.5">
      <c r="B165" s="12" t="s">
        <v>131</v>
      </c>
      <c r="C165" s="12" t="str">
        <f>VLOOKUP(B165,[1]Santiago!$B:$I,2,0)</f>
        <v>AZUCAR IMPORT. GRAN. 25 KILOS</v>
      </c>
      <c r="D165" s="13">
        <f>VLOOKUP(B165,[1]Santiago!$B:$I,3,0)</f>
        <v>810</v>
      </c>
      <c r="E165" s="13">
        <f t="shared" si="102"/>
        <v>153.9</v>
      </c>
      <c r="F165" s="13">
        <f t="shared" si="103"/>
        <v>963.9</v>
      </c>
      <c r="G165" s="13"/>
      <c r="H165" s="13">
        <f>VLOOKUP(B165,[1]Santiago!$B:$H,6,0)</f>
        <v>20250</v>
      </c>
      <c r="I165" s="13" t="str">
        <f>IF(VLOOKUP(B165,[1]Santiago!$B:$K,8,0)=0,"",VLOOKUP(B165,[1]Santiago!$B:$K,8,0))</f>
        <v>Saco 25 Kg</v>
      </c>
      <c r="J165" s="13" t="str">
        <f t="shared" si="82"/>
        <v>En Stock</v>
      </c>
    </row>
    <row r="166" spans="2:10" ht="25.8" x14ac:dyDescent="0.5">
      <c r="B166" s="12" t="s">
        <v>132</v>
      </c>
      <c r="C166" s="12" t="str">
        <f>VLOOKUP(B166,[1]Santiago!$B:$I,2,0)</f>
        <v>AZ. GRANULADA SAN ISIDRO 1 KILO</v>
      </c>
      <c r="D166" s="13">
        <f>VLOOKUP(B166,[1]Santiago!$B:$I,3,0)</f>
        <v>780</v>
      </c>
      <c r="E166" s="13">
        <f t="shared" ref="E166" si="104">IFERROR(D166*19%,"Sin Stock")</f>
        <v>148.19999999999999</v>
      </c>
      <c r="F166" s="13">
        <f t="shared" ref="F166" si="105">IFERROR(E166+D166,"Sin Stock")</f>
        <v>928.2</v>
      </c>
      <c r="G166" s="13"/>
      <c r="H166" s="13">
        <f>VLOOKUP(B166,[1]Santiago!$B:$H,6,0)</f>
        <v>7800</v>
      </c>
      <c r="I166" s="13" t="str">
        <f>IF(VLOOKUP(B166,[1]Santiago!$B:$K,8,0)=0,"",VLOOKUP(B166,[1]Santiago!$B:$K,8,0))</f>
        <v>Manga 10 x 1</v>
      </c>
      <c r="J166" s="13" t="str">
        <f t="shared" si="82"/>
        <v>En Stock</v>
      </c>
    </row>
    <row r="167" spans="2:10" ht="25.8" x14ac:dyDescent="0.5">
      <c r="B167" s="12" t="s">
        <v>133</v>
      </c>
      <c r="C167" s="12" t="str">
        <f>VLOOKUP(B167,[1]Santiago!$B:$I,2,0)</f>
        <v>AZ. RUBIA IC 1.0 1 KILO</v>
      </c>
      <c r="D167" s="13">
        <f>VLOOKUP(B167,[1]Santiago!$B:$I,3,0)</f>
        <v>900</v>
      </c>
      <c r="E167" s="13">
        <f t="shared" si="102"/>
        <v>171</v>
      </c>
      <c r="F167" s="13">
        <f t="shared" si="103"/>
        <v>1071</v>
      </c>
      <c r="G167" s="13"/>
      <c r="H167" s="13">
        <f>VLOOKUP(B167,[1]Santiago!$B:$H,6,0)</f>
        <v>9000</v>
      </c>
      <c r="I167" s="13" t="str">
        <f>IF(VLOOKUP(B167,[1]Santiago!$B:$K,8,0)=0,"",VLOOKUP(B167,[1]Santiago!$B:$K,8,0))</f>
        <v>Manga 10 x 1</v>
      </c>
      <c r="J167" s="13" t="str">
        <f t="shared" si="82"/>
        <v>En Stock</v>
      </c>
    </row>
    <row r="168" spans="2:10" ht="25.8" x14ac:dyDescent="0.5">
      <c r="B168" s="12" t="s">
        <v>134</v>
      </c>
      <c r="C168" s="12" t="str">
        <f>VLOOKUP(B168,[1]Santiago!$B:$I,2,0)</f>
        <v>AZ. RUBIA IC 1.0 (25 KILOS)</v>
      </c>
      <c r="D168" s="13">
        <f>VLOOKUP(B168,[1]Santiago!$B:$I,3,0)</f>
        <v>890</v>
      </c>
      <c r="E168" s="13">
        <f t="shared" si="102"/>
        <v>169.1</v>
      </c>
      <c r="F168" s="13">
        <f t="shared" si="103"/>
        <v>1059.0999999999999</v>
      </c>
      <c r="G168" s="13"/>
      <c r="H168" s="13">
        <f>VLOOKUP(B168,[1]Santiago!$B:$H,6,0)</f>
        <v>22250</v>
      </c>
      <c r="I168" s="13" t="str">
        <f>IF(VLOOKUP(B168,[1]Santiago!$B:$K,8,0)=0,"",VLOOKUP(B168,[1]Santiago!$B:$K,8,0))</f>
        <v>Saco 25 Kg</v>
      </c>
      <c r="J168" s="13" t="str">
        <f t="shared" si="82"/>
        <v>En Stock</v>
      </c>
    </row>
    <row r="169" spans="2:10" ht="25.8" x14ac:dyDescent="0.5">
      <c r="B169" s="12" t="s">
        <v>135</v>
      </c>
      <c r="C169" s="12" t="str">
        <f>VLOOKUP(B169,[1]Santiago!$B:$I,2,0)</f>
        <v>AZ. RUBIA IC 2.5 (25 KILOS)</v>
      </c>
      <c r="D169" s="13">
        <f>VLOOKUP(B169,[1]Santiago!$B:$I,3,0)</f>
        <v>1350</v>
      </c>
      <c r="E169" s="13">
        <f t="shared" si="102"/>
        <v>256.5</v>
      </c>
      <c r="F169" s="13">
        <f t="shared" si="103"/>
        <v>1606.5</v>
      </c>
      <c r="G169" s="13"/>
      <c r="H169" s="13">
        <f>VLOOKUP(B169,[1]Santiago!$B:$H,6,0)</f>
        <v>33750</v>
      </c>
      <c r="I169" s="13" t="str">
        <f>IF(VLOOKUP(B169,[1]Santiago!$B:$K,8,0)=0,"",VLOOKUP(B169,[1]Santiago!$B:$K,8,0))</f>
        <v>Saco 25 Kg</v>
      </c>
      <c r="J169" s="13" t="str">
        <f t="shared" si="82"/>
        <v>En Stock</v>
      </c>
    </row>
    <row r="170" spans="2:10" ht="25.8" x14ac:dyDescent="0.5">
      <c r="B170" s="12" t="s">
        <v>136</v>
      </c>
      <c r="C170" s="12" t="str">
        <f>VLOOKUP(B170,[1]Santiago!$B:$I,2,0)</f>
        <v>ALMIDON</v>
      </c>
      <c r="D170" s="13">
        <f>VLOOKUP(B170,[1]Santiago!$B:$I,3,0)</f>
        <v>820</v>
      </c>
      <c r="E170" s="13">
        <f t="shared" si="102"/>
        <v>155.80000000000001</v>
      </c>
      <c r="F170" s="13">
        <f t="shared" si="103"/>
        <v>975.8</v>
      </c>
      <c r="G170" s="13"/>
      <c r="H170" s="13">
        <f>VLOOKUP(B170,[1]Santiago!$B:$H,6,0)</f>
        <v>20500</v>
      </c>
      <c r="I170" s="13" t="str">
        <f>IF(VLOOKUP(B170,[1]Santiago!$B:$K,8,0)=0,"",VLOOKUP(B170,[1]Santiago!$B:$K,8,0))</f>
        <v>Saco 25 Kg</v>
      </c>
      <c r="J170" s="13" t="str">
        <f t="shared" si="82"/>
        <v>En Stock</v>
      </c>
    </row>
    <row r="171" spans="2:10" ht="25.8" x14ac:dyDescent="0.5">
      <c r="B171" s="26">
        <v>1021001100102</v>
      </c>
      <c r="C171" s="12" t="str">
        <f>VLOOKUP(B171,[1]Santiago!$B:$I,2,0)</f>
        <v>ALMIDON DE MAIZ 400 GRS</v>
      </c>
      <c r="D171" s="13">
        <f>VLOOKUP(B171,[1]Santiago!$B:$I,3,0)</f>
        <v>680</v>
      </c>
      <c r="E171" s="13">
        <f t="shared" ref="E171" si="106">IFERROR(D171*19%,"Sin Stock")</f>
        <v>129.19999999999999</v>
      </c>
      <c r="F171" s="13">
        <f t="shared" ref="F171" si="107">IFERROR(E171+D171,"Sin Stock")</f>
        <v>809.2</v>
      </c>
      <c r="G171" s="13"/>
      <c r="H171" s="13">
        <f>VLOOKUP(B171,[1]Santiago!$B:$H,6,0)</f>
        <v>8160</v>
      </c>
      <c r="I171" s="13" t="str">
        <f>IF(VLOOKUP(B171,[1]Santiago!$B:$K,8,0)=0,"",VLOOKUP(B171,[1]Santiago!$B:$K,8,0))</f>
        <v>Caja 12 Unidades</v>
      </c>
      <c r="J171" s="13" t="str">
        <f t="shared" ref="J171" si="108">IF(D171="Sin Stock","Sin Stock","En Stock")</f>
        <v>En Stock</v>
      </c>
    </row>
    <row r="172" spans="2:10" ht="25.8" x14ac:dyDescent="0.5">
      <c r="B172" s="16" t="s">
        <v>137</v>
      </c>
      <c r="C172" s="12" t="str">
        <f>VLOOKUP(B172,[1]Santiago!$B:$I,2,0)</f>
        <v>ALMIDON CAMSA 1 KILO</v>
      </c>
      <c r="D172" s="13">
        <f>VLOOKUP(B172,[1]Santiago!$B:$I,3,0)</f>
        <v>1000</v>
      </c>
      <c r="E172" s="13">
        <f t="shared" si="102"/>
        <v>190</v>
      </c>
      <c r="F172" s="13">
        <f t="shared" si="103"/>
        <v>1190</v>
      </c>
      <c r="G172" s="13"/>
      <c r="H172" s="13">
        <f>VLOOKUP(B172,[1]Santiago!$B:$H,6,0)</f>
        <v>10000</v>
      </c>
      <c r="I172" s="13" t="str">
        <f>IF(VLOOKUP(B172,[1]Santiago!$B:$K,8,0)=0,"",VLOOKUP(B172,[1]Santiago!$B:$K,8,0))</f>
        <v>Manga 10 x 1</v>
      </c>
      <c r="J172" s="13" t="str">
        <f t="shared" si="82"/>
        <v>En Stock</v>
      </c>
    </row>
    <row r="173" spans="2:10" ht="25.8" x14ac:dyDescent="0.5">
      <c r="B173" s="12"/>
      <c r="C173" s="12"/>
      <c r="D173" s="13"/>
      <c r="E173" s="13"/>
      <c r="F173" s="13"/>
      <c r="G173" s="13"/>
      <c r="H173" s="13"/>
      <c r="I173" s="13"/>
      <c r="J173" s="13"/>
    </row>
    <row r="174" spans="2:10" ht="25.8" x14ac:dyDescent="0.5">
      <c r="B174" s="14"/>
      <c r="C174" s="14"/>
      <c r="D174" s="14"/>
      <c r="E174" s="14"/>
      <c r="F174" s="14"/>
      <c r="G174" s="14"/>
      <c r="H174" s="14"/>
      <c r="I174" s="14"/>
      <c r="J174" s="14"/>
    </row>
    <row r="175" spans="2:10" ht="25.8" x14ac:dyDescent="0.5">
      <c r="B175" s="14"/>
      <c r="C175" s="14"/>
      <c r="D175" s="14"/>
      <c r="E175" s="14"/>
      <c r="F175" s="14"/>
      <c r="G175" s="14"/>
      <c r="H175" s="14"/>
      <c r="I175" s="14"/>
      <c r="J175" s="14"/>
    </row>
    <row r="176" spans="2:10" ht="25.8" x14ac:dyDescent="0.5">
      <c r="B176" s="14"/>
      <c r="C176" s="14"/>
      <c r="D176" s="14"/>
      <c r="E176" s="14"/>
      <c r="F176" s="14"/>
      <c r="G176" s="14"/>
      <c r="H176" s="14"/>
      <c r="I176" s="14"/>
      <c r="J176" s="14"/>
    </row>
    <row r="177" spans="2:10" ht="25.8" x14ac:dyDescent="0.5">
      <c r="B177" s="14"/>
      <c r="C177" s="14"/>
      <c r="D177" s="14"/>
      <c r="E177" s="14"/>
      <c r="F177" s="14"/>
      <c r="G177" s="14"/>
      <c r="H177" s="14"/>
      <c r="I177" s="14"/>
      <c r="J177" s="14"/>
    </row>
    <row r="178" spans="2:10" ht="25.8" x14ac:dyDescent="0.5">
      <c r="B178" s="14"/>
      <c r="C178" s="14"/>
      <c r="D178" s="14"/>
      <c r="E178" s="14"/>
      <c r="F178" s="14"/>
      <c r="G178" s="14"/>
      <c r="H178" s="14"/>
      <c r="I178" s="14"/>
      <c r="J178" s="14"/>
    </row>
    <row r="179" spans="2:10" ht="25.8" x14ac:dyDescent="0.5">
      <c r="B179" s="17" t="s">
        <v>4</v>
      </c>
      <c r="C179" s="18"/>
      <c r="D179" s="18" t="s">
        <v>32</v>
      </c>
      <c r="E179" s="18"/>
      <c r="F179" s="14"/>
      <c r="G179" s="14"/>
      <c r="H179" s="14"/>
      <c r="I179" s="14"/>
      <c r="J179" s="14"/>
    </row>
    <row r="180" spans="2:10" ht="25.8" x14ac:dyDescent="0.5">
      <c r="B180" s="17" t="s">
        <v>5</v>
      </c>
      <c r="C180" s="18"/>
      <c r="D180" s="18" t="s">
        <v>31</v>
      </c>
      <c r="E180" s="18"/>
      <c r="F180" s="14"/>
      <c r="G180" s="14"/>
      <c r="H180" s="14"/>
      <c r="I180" s="14"/>
      <c r="J180" s="14"/>
    </row>
    <row r="181" spans="2:10" ht="25.8" x14ac:dyDescent="0.5">
      <c r="B181" s="17" t="s">
        <v>6</v>
      </c>
      <c r="C181" s="18"/>
      <c r="D181" s="18" t="s">
        <v>7</v>
      </c>
      <c r="E181" s="18"/>
      <c r="F181" s="14"/>
      <c r="G181" s="14"/>
      <c r="H181" s="14"/>
      <c r="I181" s="14"/>
      <c r="J181" s="14"/>
    </row>
    <row r="182" spans="2:10" ht="25.8" x14ac:dyDescent="0.5">
      <c r="B182" s="17" t="s">
        <v>8</v>
      </c>
      <c r="C182" s="18"/>
      <c r="D182" s="18" t="s">
        <v>9</v>
      </c>
      <c r="E182" s="18"/>
      <c r="F182" s="14"/>
      <c r="G182" s="14"/>
      <c r="H182" s="14"/>
      <c r="I182" s="14"/>
      <c r="J182" s="14"/>
    </row>
    <row r="183" spans="2:10" ht="25.8" x14ac:dyDescent="0.5">
      <c r="B183" s="17"/>
      <c r="C183" s="18"/>
      <c r="D183" s="18"/>
      <c r="E183" s="18"/>
      <c r="F183" s="14"/>
      <c r="G183" s="14"/>
      <c r="H183" s="14"/>
      <c r="I183" s="14"/>
      <c r="J183" s="14"/>
    </row>
    <row r="184" spans="2:10" ht="25.8" x14ac:dyDescent="0.5">
      <c r="B184" s="19" t="s">
        <v>10</v>
      </c>
      <c r="C184" s="18"/>
      <c r="D184" s="18"/>
      <c r="E184" s="18"/>
      <c r="F184" s="14"/>
      <c r="G184" s="14"/>
      <c r="H184" s="14"/>
      <c r="I184" s="14"/>
      <c r="J184" s="14"/>
    </row>
    <row r="185" spans="2:10" ht="25.8" x14ac:dyDescent="0.5">
      <c r="B185" s="17" t="s">
        <v>11</v>
      </c>
      <c r="C185" s="18"/>
      <c r="D185" s="18" t="s">
        <v>12</v>
      </c>
      <c r="E185" s="18"/>
      <c r="F185" s="14"/>
      <c r="G185" s="14"/>
      <c r="H185" s="14"/>
      <c r="I185" s="14"/>
      <c r="J185" s="14"/>
    </row>
    <row r="186" spans="2:10" ht="25.8" x14ac:dyDescent="0.5">
      <c r="B186" s="17" t="s">
        <v>13</v>
      </c>
      <c r="C186" s="18"/>
      <c r="D186" s="18" t="s">
        <v>14</v>
      </c>
      <c r="E186" s="18"/>
      <c r="F186" s="14"/>
      <c r="G186" s="14"/>
      <c r="H186" s="14"/>
      <c r="I186" s="14"/>
      <c r="J186" s="14"/>
    </row>
    <row r="187" spans="2:10" ht="25.8" x14ac:dyDescent="0.5">
      <c r="B187" s="17" t="s">
        <v>15</v>
      </c>
      <c r="C187" s="18"/>
      <c r="D187" s="18" t="s">
        <v>16</v>
      </c>
      <c r="E187" s="18"/>
      <c r="F187" s="14"/>
      <c r="G187" s="14"/>
      <c r="H187" s="14"/>
      <c r="I187" s="14"/>
      <c r="J187" s="14"/>
    </row>
    <row r="188" spans="2:10" ht="25.8" x14ac:dyDescent="0.5">
      <c r="B188" s="17" t="s">
        <v>17</v>
      </c>
      <c r="C188" s="18"/>
      <c r="D188" s="18" t="s">
        <v>18</v>
      </c>
      <c r="E188" s="18"/>
      <c r="F188" s="14"/>
      <c r="G188" s="14"/>
      <c r="H188" s="14"/>
      <c r="I188" s="14"/>
      <c r="J188" s="14"/>
    </row>
    <row r="189" spans="2:10" ht="25.8" x14ac:dyDescent="0.5">
      <c r="B189" s="17" t="s">
        <v>19</v>
      </c>
      <c r="C189" s="18"/>
      <c r="D189" s="18" t="s">
        <v>20</v>
      </c>
      <c r="E189" s="18"/>
      <c r="F189" s="14"/>
      <c r="G189" s="14"/>
      <c r="H189" s="14"/>
      <c r="I189" s="14"/>
      <c r="J189" s="14"/>
    </row>
    <row r="190" spans="2:10" ht="25.8" x14ac:dyDescent="0.5">
      <c r="B190" s="17" t="s">
        <v>21</v>
      </c>
      <c r="C190" s="18"/>
      <c r="D190" s="18" t="s">
        <v>22</v>
      </c>
      <c r="E190" s="18"/>
      <c r="F190" s="14"/>
      <c r="G190" s="14"/>
      <c r="H190" s="14"/>
      <c r="I190" s="14"/>
      <c r="J190" s="14"/>
    </row>
    <row r="191" spans="2:10" ht="25.8" x14ac:dyDescent="0.5">
      <c r="B191" s="17" t="s">
        <v>23</v>
      </c>
      <c r="C191" s="18"/>
      <c r="D191" s="18" t="s">
        <v>24</v>
      </c>
      <c r="E191" s="18"/>
      <c r="F191" s="14"/>
      <c r="G191" s="14"/>
      <c r="H191" s="14"/>
      <c r="I191" s="14"/>
      <c r="J191" s="14"/>
    </row>
    <row r="192" spans="2:10" ht="25.8" x14ac:dyDescent="0.5">
      <c r="B192" s="14"/>
      <c r="C192" s="14"/>
      <c r="D192" s="14"/>
      <c r="E192" s="14"/>
      <c r="F192" s="14"/>
      <c r="G192" s="14"/>
      <c r="H192" s="14"/>
      <c r="I192" s="14"/>
      <c r="J192" s="14"/>
    </row>
    <row r="193" spans="2:10" ht="25.8" x14ac:dyDescent="0.5">
      <c r="B193" s="14"/>
      <c r="C193" s="14"/>
      <c r="D193" s="14"/>
      <c r="E193" s="14"/>
      <c r="F193" s="14"/>
      <c r="G193" s="14"/>
      <c r="H193" s="14"/>
      <c r="I193" s="14"/>
      <c r="J193" s="14"/>
    </row>
    <row r="194" spans="2:10" ht="25.8" x14ac:dyDescent="0.5">
      <c r="B194" s="14"/>
      <c r="C194" s="14"/>
      <c r="D194" s="14"/>
      <c r="E194" s="14"/>
      <c r="F194" s="14"/>
      <c r="G194" s="14"/>
      <c r="H194" s="14"/>
      <c r="I194" s="14"/>
      <c r="J194" s="14"/>
    </row>
    <row r="195" spans="2:10" ht="25.8" x14ac:dyDescent="0.5">
      <c r="B195" s="14"/>
      <c r="C195" s="14"/>
      <c r="D195" s="14"/>
      <c r="E195" s="14"/>
      <c r="F195" s="14"/>
      <c r="G195" s="14"/>
      <c r="H195" s="14"/>
      <c r="I195" s="14"/>
      <c r="J195" s="14"/>
    </row>
    <row r="196" spans="2:10" ht="25.8" x14ac:dyDescent="0.5">
      <c r="B196" s="14"/>
      <c r="C196" s="14"/>
      <c r="D196" s="14"/>
      <c r="E196" s="14"/>
      <c r="F196" s="14"/>
      <c r="G196" s="14"/>
      <c r="H196" s="14"/>
      <c r="I196" s="14"/>
      <c r="J196" s="14"/>
    </row>
    <row r="197" spans="2:10" ht="25.8" x14ac:dyDescent="0.5">
      <c r="B197" s="14"/>
      <c r="C197" s="14"/>
      <c r="D197" s="14"/>
      <c r="E197" s="14"/>
      <c r="F197" s="14"/>
      <c r="G197" s="14"/>
      <c r="H197" s="14"/>
      <c r="I197" s="14"/>
      <c r="J197" s="14"/>
    </row>
    <row r="198" spans="2:10" ht="25.8" x14ac:dyDescent="0.5">
      <c r="B198" s="14"/>
      <c r="C198" s="14"/>
      <c r="D198" s="14"/>
      <c r="E198" s="14"/>
      <c r="F198" s="14"/>
      <c r="G198" s="14"/>
      <c r="H198" s="14"/>
      <c r="I198" s="14"/>
      <c r="J198" s="14"/>
    </row>
  </sheetData>
  <mergeCells count="3">
    <mergeCell ref="D15:I15"/>
    <mergeCell ref="B157:C157"/>
    <mergeCell ref="B144:C144"/>
  </mergeCells>
  <pageMargins left="0.23622047244094491" right="0.23622047244094491" top="0.74803149606299213" bottom="0.74803149606299213" header="0.31496062992125984" footer="0.31496062992125984"/>
  <pageSetup scale="28" orientation="portrait" r:id="rId1"/>
  <rowBreaks count="2" manualBreakCount="2">
    <brk id="84" min="1" max="14" man="1"/>
    <brk id="142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0"/>
  <sheetViews>
    <sheetView workbookViewId="0">
      <selection activeCell="A2" sqref="A2:A110"/>
    </sheetView>
  </sheetViews>
  <sheetFormatPr baseColWidth="10" defaultRowHeight="14.4" x14ac:dyDescent="0.3"/>
  <cols>
    <col min="1" max="1" width="16.88671875" style="24" bestFit="1" customWidth="1"/>
    <col min="2" max="2" width="43.6640625" bestFit="1" customWidth="1"/>
  </cols>
  <sheetData>
    <row r="1" spans="1:11" x14ac:dyDescent="0.3">
      <c r="A1" s="24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</row>
    <row r="2" spans="1:11" x14ac:dyDescent="0.3">
      <c r="A2" s="24">
        <v>1001001100100</v>
      </c>
      <c r="B2" t="s">
        <v>149</v>
      </c>
      <c r="H2">
        <v>0</v>
      </c>
      <c r="I2">
        <v>0</v>
      </c>
      <c r="J2">
        <v>200</v>
      </c>
      <c r="K2" s="22">
        <v>55600</v>
      </c>
    </row>
    <row r="3" spans="1:11" x14ac:dyDescent="0.3">
      <c r="A3" s="24">
        <v>1001001100101</v>
      </c>
      <c r="B3" t="s">
        <v>150</v>
      </c>
      <c r="H3">
        <v>0</v>
      </c>
      <c r="I3">
        <v>0</v>
      </c>
      <c r="J3" s="23">
        <v>1800</v>
      </c>
      <c r="K3" s="22">
        <v>1011479</v>
      </c>
    </row>
    <row r="4" spans="1:11" x14ac:dyDescent="0.3">
      <c r="A4" s="24">
        <v>1001001100102</v>
      </c>
      <c r="B4" t="s">
        <v>151</v>
      </c>
      <c r="H4">
        <v>0</v>
      </c>
      <c r="I4">
        <v>0</v>
      </c>
      <c r="J4" s="23">
        <v>2150</v>
      </c>
      <c r="K4" s="22">
        <v>1178200</v>
      </c>
    </row>
    <row r="5" spans="1:11" x14ac:dyDescent="0.3">
      <c r="A5" s="24">
        <v>1001001100103</v>
      </c>
      <c r="B5" t="s">
        <v>152</v>
      </c>
      <c r="H5">
        <v>0</v>
      </c>
      <c r="I5">
        <v>0</v>
      </c>
      <c r="J5" s="23">
        <v>9300</v>
      </c>
      <c r="K5" s="22">
        <v>5230578</v>
      </c>
    </row>
    <row r="6" spans="1:11" x14ac:dyDescent="0.3">
      <c r="A6" s="24">
        <v>1001002100100</v>
      </c>
      <c r="B6" t="s">
        <v>153</v>
      </c>
      <c r="H6">
        <v>0</v>
      </c>
      <c r="I6">
        <v>0</v>
      </c>
      <c r="J6" s="23">
        <v>7030</v>
      </c>
      <c r="K6" s="22">
        <v>3894620</v>
      </c>
    </row>
    <row r="7" spans="1:11" x14ac:dyDescent="0.3">
      <c r="A7" s="24">
        <v>1001002100101</v>
      </c>
      <c r="B7" t="s">
        <v>154</v>
      </c>
      <c r="H7">
        <v>0</v>
      </c>
      <c r="I7">
        <v>0</v>
      </c>
      <c r="J7" s="23">
        <v>4226</v>
      </c>
      <c r="K7" s="22">
        <v>11731376</v>
      </c>
    </row>
    <row r="8" spans="1:11" x14ac:dyDescent="0.3">
      <c r="A8" s="24">
        <v>1001002100102</v>
      </c>
      <c r="B8" t="s">
        <v>155</v>
      </c>
      <c r="H8">
        <v>0</v>
      </c>
      <c r="I8">
        <v>0</v>
      </c>
      <c r="J8" s="23">
        <v>40700</v>
      </c>
      <c r="K8" s="22">
        <v>21357734</v>
      </c>
    </row>
    <row r="9" spans="1:11" x14ac:dyDescent="0.3">
      <c r="A9" s="24">
        <v>1001002101100</v>
      </c>
      <c r="B9" t="s">
        <v>156</v>
      </c>
      <c r="H9">
        <v>0</v>
      </c>
      <c r="I9">
        <v>0</v>
      </c>
      <c r="J9" s="23">
        <v>8990</v>
      </c>
      <c r="K9" s="22">
        <v>5162550</v>
      </c>
    </row>
    <row r="10" spans="1:11" x14ac:dyDescent="0.3">
      <c r="A10" s="24">
        <v>1001002101101</v>
      </c>
      <c r="B10" t="s">
        <v>157</v>
      </c>
      <c r="H10">
        <v>0</v>
      </c>
      <c r="I10">
        <v>0</v>
      </c>
      <c r="J10" s="23">
        <v>8000</v>
      </c>
      <c r="K10" s="22">
        <v>4140483</v>
      </c>
    </row>
    <row r="11" spans="1:11" x14ac:dyDescent="0.3">
      <c r="A11" s="24">
        <v>1001003105100</v>
      </c>
      <c r="B11" t="s">
        <v>158</v>
      </c>
      <c r="H11">
        <v>0</v>
      </c>
      <c r="I11">
        <v>0</v>
      </c>
      <c r="J11" s="23">
        <v>11900</v>
      </c>
      <c r="K11" s="22">
        <v>8425200</v>
      </c>
    </row>
    <row r="12" spans="1:11" x14ac:dyDescent="0.3">
      <c r="A12" s="24">
        <v>1001003106100</v>
      </c>
      <c r="B12" t="s">
        <v>159</v>
      </c>
      <c r="H12">
        <v>0</v>
      </c>
      <c r="I12">
        <v>0</v>
      </c>
      <c r="J12" s="23">
        <v>4250</v>
      </c>
      <c r="K12" s="22">
        <v>1836000</v>
      </c>
    </row>
    <row r="13" spans="1:11" x14ac:dyDescent="0.3">
      <c r="A13" s="24">
        <v>1001003106101</v>
      </c>
      <c r="B13" t="s">
        <v>160</v>
      </c>
      <c r="H13">
        <v>0</v>
      </c>
      <c r="I13">
        <v>0</v>
      </c>
      <c r="J13" s="23">
        <v>3330</v>
      </c>
      <c r="K13" s="22">
        <v>1488510</v>
      </c>
    </row>
    <row r="14" spans="1:11" x14ac:dyDescent="0.3">
      <c r="A14" s="24">
        <v>1001004100100</v>
      </c>
      <c r="B14" t="s">
        <v>161</v>
      </c>
      <c r="H14">
        <v>0</v>
      </c>
      <c r="I14">
        <v>0</v>
      </c>
      <c r="J14" s="23">
        <v>10000</v>
      </c>
      <c r="K14" s="22">
        <v>4310000</v>
      </c>
    </row>
    <row r="15" spans="1:11" x14ac:dyDescent="0.3">
      <c r="A15" s="24">
        <v>1021001100100</v>
      </c>
      <c r="B15" t="s">
        <v>162</v>
      </c>
      <c r="H15">
        <v>0</v>
      </c>
      <c r="I15">
        <v>0</v>
      </c>
      <c r="J15">
        <v>850</v>
      </c>
      <c r="K15" s="22">
        <v>396447</v>
      </c>
    </row>
    <row r="16" spans="1:11" x14ac:dyDescent="0.3">
      <c r="A16" s="24">
        <v>1021001100101</v>
      </c>
      <c r="B16" t="s">
        <v>163</v>
      </c>
      <c r="H16">
        <v>0</v>
      </c>
      <c r="I16">
        <v>0</v>
      </c>
      <c r="J16" s="23">
        <v>2175</v>
      </c>
      <c r="K16" s="22">
        <v>1007025</v>
      </c>
    </row>
    <row r="17" spans="1:11" x14ac:dyDescent="0.3">
      <c r="A17" s="24">
        <v>1031001100100</v>
      </c>
      <c r="B17" t="s">
        <v>164</v>
      </c>
      <c r="H17">
        <v>0</v>
      </c>
      <c r="I17">
        <v>0</v>
      </c>
      <c r="J17">
        <v>575</v>
      </c>
      <c r="K17" s="22">
        <v>286925</v>
      </c>
    </row>
    <row r="18" spans="1:11" x14ac:dyDescent="0.3">
      <c r="A18" s="24">
        <v>1031001101100</v>
      </c>
      <c r="B18" t="s">
        <v>165</v>
      </c>
      <c r="H18">
        <v>0</v>
      </c>
      <c r="I18">
        <v>0</v>
      </c>
      <c r="J18" s="23">
        <v>20250</v>
      </c>
      <c r="K18" s="22">
        <v>14134500</v>
      </c>
    </row>
    <row r="19" spans="1:11" x14ac:dyDescent="0.3">
      <c r="A19" s="24">
        <v>1031001101101</v>
      </c>
      <c r="B19" t="s">
        <v>166</v>
      </c>
      <c r="H19">
        <v>0</v>
      </c>
      <c r="I19">
        <v>0</v>
      </c>
      <c r="J19" s="23">
        <v>3590</v>
      </c>
      <c r="K19" s="22">
        <v>2577620</v>
      </c>
    </row>
    <row r="20" spans="1:11" x14ac:dyDescent="0.3">
      <c r="A20" s="24">
        <v>1031002100100</v>
      </c>
      <c r="B20" t="s">
        <v>167</v>
      </c>
      <c r="H20">
        <v>0</v>
      </c>
      <c r="I20">
        <v>0</v>
      </c>
      <c r="J20" s="23">
        <v>20850</v>
      </c>
      <c r="K20" s="22">
        <v>15053700</v>
      </c>
    </row>
    <row r="21" spans="1:11" x14ac:dyDescent="0.3">
      <c r="A21" s="24">
        <v>1031002100101</v>
      </c>
      <c r="B21" t="s">
        <v>168</v>
      </c>
      <c r="H21">
        <v>0</v>
      </c>
      <c r="I21">
        <v>0</v>
      </c>
      <c r="J21" s="23">
        <v>3110</v>
      </c>
      <c r="K21" s="22">
        <v>2323170</v>
      </c>
    </row>
    <row r="22" spans="1:11" x14ac:dyDescent="0.3">
      <c r="A22" s="24">
        <v>1031003100100</v>
      </c>
      <c r="B22" t="s">
        <v>169</v>
      </c>
      <c r="H22">
        <v>0</v>
      </c>
      <c r="I22">
        <v>0</v>
      </c>
      <c r="J22" s="23">
        <v>6875</v>
      </c>
      <c r="K22" s="22">
        <v>5211250</v>
      </c>
    </row>
    <row r="23" spans="1:11" x14ac:dyDescent="0.3">
      <c r="A23" s="24">
        <v>1031003100101</v>
      </c>
      <c r="B23" t="s">
        <v>170</v>
      </c>
      <c r="H23">
        <v>0</v>
      </c>
      <c r="I23">
        <v>0</v>
      </c>
      <c r="J23" s="23">
        <v>6570</v>
      </c>
      <c r="K23" s="22">
        <v>5131170</v>
      </c>
    </row>
    <row r="24" spans="1:11" x14ac:dyDescent="0.3">
      <c r="A24" s="24">
        <v>1031004100101</v>
      </c>
      <c r="B24" t="s">
        <v>171</v>
      </c>
      <c r="H24">
        <v>0</v>
      </c>
      <c r="I24">
        <v>0</v>
      </c>
      <c r="J24" s="23">
        <v>7200</v>
      </c>
      <c r="K24" s="22">
        <v>7300800</v>
      </c>
    </row>
    <row r="25" spans="1:11" x14ac:dyDescent="0.3">
      <c r="A25" s="24">
        <v>1031005100100</v>
      </c>
      <c r="B25" t="s">
        <v>172</v>
      </c>
      <c r="H25">
        <v>0</v>
      </c>
      <c r="I25">
        <v>0</v>
      </c>
      <c r="J25" s="23">
        <v>11175</v>
      </c>
      <c r="K25" s="22">
        <v>7788975</v>
      </c>
    </row>
    <row r="26" spans="1:11" x14ac:dyDescent="0.3">
      <c r="A26" s="24">
        <v>1031005100101</v>
      </c>
      <c r="B26" t="s">
        <v>173</v>
      </c>
      <c r="H26">
        <v>0</v>
      </c>
      <c r="I26">
        <v>0</v>
      </c>
      <c r="J26" s="23">
        <v>7360</v>
      </c>
      <c r="K26" s="22">
        <v>5608320</v>
      </c>
    </row>
    <row r="27" spans="1:11" x14ac:dyDescent="0.3">
      <c r="A27" s="24">
        <v>1041001100101</v>
      </c>
      <c r="B27" t="s">
        <v>174</v>
      </c>
      <c r="H27">
        <v>0</v>
      </c>
      <c r="I27">
        <v>0</v>
      </c>
      <c r="J27" s="23">
        <v>2500</v>
      </c>
      <c r="K27" s="22">
        <v>1865000</v>
      </c>
    </row>
    <row r="28" spans="1:11" x14ac:dyDescent="0.3">
      <c r="A28" s="24">
        <v>1041002100100</v>
      </c>
      <c r="B28" t="s">
        <v>175</v>
      </c>
      <c r="H28">
        <v>0</v>
      </c>
      <c r="I28">
        <v>0</v>
      </c>
      <c r="J28" s="23">
        <v>7775</v>
      </c>
      <c r="K28" s="22">
        <v>27072550</v>
      </c>
    </row>
    <row r="29" spans="1:11" x14ac:dyDescent="0.3">
      <c r="A29" s="24">
        <v>1041002100101</v>
      </c>
      <c r="B29" t="s">
        <v>176</v>
      </c>
      <c r="H29">
        <v>0</v>
      </c>
      <c r="I29">
        <v>0</v>
      </c>
      <c r="J29">
        <v>0</v>
      </c>
      <c r="K29">
        <v>0</v>
      </c>
    </row>
    <row r="30" spans="1:11" x14ac:dyDescent="0.3">
      <c r="A30" s="24">
        <v>1041002100102</v>
      </c>
      <c r="B30" t="s">
        <v>177</v>
      </c>
      <c r="H30">
        <v>0</v>
      </c>
      <c r="I30">
        <v>0</v>
      </c>
      <c r="J30">
        <v>16</v>
      </c>
      <c r="K30" s="22">
        <v>54167</v>
      </c>
    </row>
    <row r="31" spans="1:11" x14ac:dyDescent="0.3">
      <c r="A31" s="24">
        <v>1041003100100</v>
      </c>
      <c r="B31" t="s">
        <v>178</v>
      </c>
      <c r="H31">
        <v>0</v>
      </c>
      <c r="I31">
        <v>0</v>
      </c>
      <c r="J31" s="23">
        <v>12975</v>
      </c>
      <c r="K31" s="22">
        <v>33080046</v>
      </c>
    </row>
    <row r="32" spans="1:11" x14ac:dyDescent="0.3">
      <c r="A32" s="24">
        <v>1041003100101</v>
      </c>
      <c r="B32" t="s">
        <v>179</v>
      </c>
      <c r="H32">
        <v>0</v>
      </c>
      <c r="I32">
        <v>0</v>
      </c>
      <c r="J32">
        <v>116</v>
      </c>
      <c r="K32" s="22">
        <v>868144</v>
      </c>
    </row>
    <row r="33" spans="1:11" x14ac:dyDescent="0.3">
      <c r="A33" s="24">
        <v>1041004100100</v>
      </c>
      <c r="B33" t="s">
        <v>180</v>
      </c>
      <c r="H33">
        <v>0</v>
      </c>
      <c r="I33">
        <v>0</v>
      </c>
      <c r="J33">
        <v>0</v>
      </c>
      <c r="K33">
        <v>0</v>
      </c>
    </row>
    <row r="34" spans="1:11" x14ac:dyDescent="0.3">
      <c r="A34" s="24">
        <v>1041004100101</v>
      </c>
      <c r="B34" t="s">
        <v>181</v>
      </c>
      <c r="H34">
        <v>0</v>
      </c>
      <c r="I34">
        <v>0</v>
      </c>
      <c r="J34" s="23">
        <v>29999</v>
      </c>
      <c r="K34" s="22">
        <v>25082030</v>
      </c>
    </row>
    <row r="35" spans="1:11" x14ac:dyDescent="0.3">
      <c r="A35" s="24">
        <v>1041004100103</v>
      </c>
      <c r="B35" t="s">
        <v>182</v>
      </c>
      <c r="H35">
        <v>0</v>
      </c>
      <c r="I35">
        <v>0</v>
      </c>
      <c r="J35">
        <v>10</v>
      </c>
      <c r="K35" s="22">
        <v>7850</v>
      </c>
    </row>
    <row r="36" spans="1:11" x14ac:dyDescent="0.3">
      <c r="A36" s="24">
        <v>1041004100105</v>
      </c>
      <c r="B36" t="s">
        <v>183</v>
      </c>
      <c r="H36">
        <v>0</v>
      </c>
      <c r="I36">
        <v>0</v>
      </c>
      <c r="J36">
        <v>26</v>
      </c>
      <c r="K36" s="22">
        <v>97006</v>
      </c>
    </row>
    <row r="37" spans="1:11" x14ac:dyDescent="0.3">
      <c r="A37" s="24">
        <v>1041005100100</v>
      </c>
      <c r="B37" t="s">
        <v>184</v>
      </c>
      <c r="H37">
        <v>0</v>
      </c>
      <c r="I37">
        <v>0</v>
      </c>
      <c r="J37" s="23">
        <v>3198.32</v>
      </c>
      <c r="K37" s="22">
        <v>3604507</v>
      </c>
    </row>
    <row r="38" spans="1:11" x14ac:dyDescent="0.3">
      <c r="A38" s="24">
        <v>1041005100101</v>
      </c>
      <c r="B38" t="s">
        <v>185</v>
      </c>
      <c r="H38">
        <v>0</v>
      </c>
      <c r="I38">
        <v>0</v>
      </c>
      <c r="J38">
        <v>102</v>
      </c>
      <c r="K38" s="22">
        <v>597720</v>
      </c>
    </row>
    <row r="39" spans="1:11" x14ac:dyDescent="0.3">
      <c r="A39" s="24">
        <v>1041005100102</v>
      </c>
      <c r="B39" t="s">
        <v>186</v>
      </c>
      <c r="H39">
        <v>0</v>
      </c>
      <c r="I39">
        <v>0</v>
      </c>
      <c r="J39" s="23">
        <v>16550</v>
      </c>
      <c r="K39" s="22">
        <v>19015950</v>
      </c>
    </row>
    <row r="40" spans="1:11" x14ac:dyDescent="0.3">
      <c r="A40" s="24">
        <v>1041005100103</v>
      </c>
      <c r="B40" t="s">
        <v>187</v>
      </c>
      <c r="H40">
        <v>0</v>
      </c>
      <c r="I40">
        <v>0</v>
      </c>
      <c r="J40">
        <v>1</v>
      </c>
      <c r="K40">
        <v>976</v>
      </c>
    </row>
    <row r="41" spans="1:11" x14ac:dyDescent="0.3">
      <c r="A41" s="24">
        <v>1041006100100</v>
      </c>
      <c r="B41" t="s">
        <v>188</v>
      </c>
      <c r="H41">
        <v>0</v>
      </c>
      <c r="I41">
        <v>0</v>
      </c>
      <c r="J41" s="23">
        <v>7100</v>
      </c>
      <c r="K41" s="22">
        <v>10557700</v>
      </c>
    </row>
    <row r="42" spans="1:11" x14ac:dyDescent="0.3">
      <c r="A42" s="24">
        <v>1041006100101</v>
      </c>
      <c r="B42" t="s">
        <v>189</v>
      </c>
      <c r="H42">
        <v>0</v>
      </c>
      <c r="I42">
        <v>0</v>
      </c>
      <c r="J42">
        <v>20</v>
      </c>
      <c r="K42" s="22">
        <v>150990</v>
      </c>
    </row>
    <row r="43" spans="1:11" x14ac:dyDescent="0.3">
      <c r="A43" s="24">
        <v>1041006100102</v>
      </c>
      <c r="B43" t="s">
        <v>190</v>
      </c>
      <c r="H43">
        <v>0</v>
      </c>
      <c r="I43">
        <v>0</v>
      </c>
      <c r="J43">
        <v>80</v>
      </c>
      <c r="K43" s="22">
        <v>125600</v>
      </c>
    </row>
    <row r="44" spans="1:11" x14ac:dyDescent="0.3">
      <c r="A44" s="24">
        <v>1041006101100</v>
      </c>
      <c r="B44" t="s">
        <v>191</v>
      </c>
      <c r="H44">
        <v>0</v>
      </c>
      <c r="I44">
        <v>0</v>
      </c>
      <c r="J44" s="23">
        <v>11350</v>
      </c>
      <c r="K44" s="22">
        <v>19033950</v>
      </c>
    </row>
    <row r="45" spans="1:11" x14ac:dyDescent="0.3">
      <c r="A45" s="24">
        <v>1041006101101</v>
      </c>
      <c r="B45" t="s">
        <v>192</v>
      </c>
      <c r="H45">
        <v>0</v>
      </c>
      <c r="I45">
        <v>0</v>
      </c>
      <c r="J45">
        <v>58</v>
      </c>
      <c r="K45" s="22">
        <v>499612</v>
      </c>
    </row>
    <row r="46" spans="1:11" x14ac:dyDescent="0.3">
      <c r="A46" s="24">
        <v>1041006102100</v>
      </c>
      <c r="B46" t="s">
        <v>193</v>
      </c>
      <c r="H46">
        <v>0</v>
      </c>
      <c r="I46">
        <v>0</v>
      </c>
      <c r="J46" s="23">
        <v>15075</v>
      </c>
      <c r="K46" s="22">
        <v>25310925</v>
      </c>
    </row>
    <row r="47" spans="1:11" x14ac:dyDescent="0.3">
      <c r="A47" s="24">
        <v>1041006102101</v>
      </c>
      <c r="B47" t="s">
        <v>194</v>
      </c>
      <c r="H47">
        <v>0</v>
      </c>
      <c r="I47">
        <v>0</v>
      </c>
      <c r="J47">
        <v>35</v>
      </c>
      <c r="K47" s="22">
        <v>297885</v>
      </c>
    </row>
    <row r="48" spans="1:11" x14ac:dyDescent="0.3">
      <c r="A48" s="24">
        <v>1041006102102</v>
      </c>
      <c r="B48" t="s">
        <v>195</v>
      </c>
      <c r="H48">
        <v>0</v>
      </c>
      <c r="I48">
        <v>0</v>
      </c>
      <c r="J48">
        <v>5</v>
      </c>
      <c r="K48" s="22">
        <v>9800</v>
      </c>
    </row>
    <row r="49" spans="1:11" x14ac:dyDescent="0.3">
      <c r="A49" s="24">
        <v>1051001100100</v>
      </c>
      <c r="B49" t="s">
        <v>196</v>
      </c>
      <c r="H49">
        <v>0</v>
      </c>
      <c r="I49">
        <v>0</v>
      </c>
      <c r="J49" s="23">
        <v>4456.88</v>
      </c>
      <c r="K49" s="22">
        <v>13125514</v>
      </c>
    </row>
    <row r="50" spans="1:11" x14ac:dyDescent="0.3">
      <c r="A50" s="24">
        <v>1051001100101</v>
      </c>
      <c r="B50" t="s">
        <v>197</v>
      </c>
      <c r="H50">
        <v>0</v>
      </c>
      <c r="I50">
        <v>0</v>
      </c>
      <c r="J50">
        <v>25.68</v>
      </c>
      <c r="K50" s="22">
        <v>381120</v>
      </c>
    </row>
    <row r="51" spans="1:11" x14ac:dyDescent="0.3">
      <c r="A51" s="24">
        <v>1051001100102</v>
      </c>
      <c r="B51" t="s">
        <v>198</v>
      </c>
      <c r="H51">
        <v>0</v>
      </c>
      <c r="I51">
        <v>0</v>
      </c>
      <c r="J51">
        <v>20</v>
      </c>
      <c r="K51" s="22">
        <v>59580</v>
      </c>
    </row>
    <row r="52" spans="1:11" x14ac:dyDescent="0.3">
      <c r="A52" s="24">
        <v>1051003102100</v>
      </c>
      <c r="B52" t="s">
        <v>199</v>
      </c>
      <c r="H52">
        <v>0</v>
      </c>
      <c r="I52">
        <v>0</v>
      </c>
      <c r="J52" s="23">
        <v>1190</v>
      </c>
      <c r="K52" s="22">
        <v>3215380</v>
      </c>
    </row>
    <row r="53" spans="1:11" x14ac:dyDescent="0.3">
      <c r="A53" s="24">
        <v>1051004100100</v>
      </c>
      <c r="B53" t="s">
        <v>200</v>
      </c>
      <c r="H53">
        <v>0</v>
      </c>
      <c r="I53">
        <v>0</v>
      </c>
      <c r="J53" s="23">
        <v>1030</v>
      </c>
      <c r="K53" s="22">
        <v>1612980</v>
      </c>
    </row>
    <row r="54" spans="1:11" x14ac:dyDescent="0.3">
      <c r="A54" s="24">
        <v>1051005100100</v>
      </c>
      <c r="B54" t="s">
        <v>201</v>
      </c>
      <c r="H54">
        <v>0</v>
      </c>
      <c r="I54">
        <v>0</v>
      </c>
      <c r="J54" s="23">
        <v>1520</v>
      </c>
      <c r="K54" s="22">
        <v>1790560</v>
      </c>
    </row>
    <row r="55" spans="1:11" x14ac:dyDescent="0.3">
      <c r="A55" s="24">
        <v>1051006100100</v>
      </c>
      <c r="B55" t="s">
        <v>202</v>
      </c>
      <c r="H55">
        <v>0</v>
      </c>
      <c r="I55">
        <v>0</v>
      </c>
      <c r="J55" s="23">
        <v>1570</v>
      </c>
      <c r="K55" s="22">
        <v>4165210</v>
      </c>
    </row>
    <row r="56" spans="1:11" x14ac:dyDescent="0.3">
      <c r="A56" s="24">
        <v>1061001100100</v>
      </c>
      <c r="B56" t="s">
        <v>203</v>
      </c>
      <c r="H56">
        <v>0</v>
      </c>
      <c r="I56">
        <v>0</v>
      </c>
      <c r="J56" s="23">
        <v>6425</v>
      </c>
      <c r="K56" s="22">
        <v>3430950</v>
      </c>
    </row>
    <row r="57" spans="1:11" x14ac:dyDescent="0.3">
      <c r="A57" s="24">
        <v>1061001100101</v>
      </c>
      <c r="B57" t="s">
        <v>204</v>
      </c>
      <c r="H57">
        <v>0</v>
      </c>
      <c r="I57">
        <v>0</v>
      </c>
      <c r="J57">
        <v>9</v>
      </c>
      <c r="K57" s="22">
        <v>25083</v>
      </c>
    </row>
    <row r="58" spans="1:11" x14ac:dyDescent="0.3">
      <c r="A58" s="24">
        <v>1061001100102</v>
      </c>
      <c r="B58" t="s">
        <v>205</v>
      </c>
      <c r="H58">
        <v>0</v>
      </c>
      <c r="I58">
        <v>0</v>
      </c>
      <c r="J58">
        <v>95</v>
      </c>
      <c r="K58" s="22">
        <v>54708</v>
      </c>
    </row>
    <row r="59" spans="1:11" x14ac:dyDescent="0.3">
      <c r="A59" s="24">
        <v>1061001101100</v>
      </c>
      <c r="B59" t="s">
        <v>206</v>
      </c>
      <c r="H59">
        <v>0</v>
      </c>
      <c r="I59">
        <v>0</v>
      </c>
      <c r="J59" s="23">
        <v>6400</v>
      </c>
      <c r="K59" s="22">
        <v>3392000</v>
      </c>
    </row>
    <row r="60" spans="1:11" x14ac:dyDescent="0.3">
      <c r="A60" s="24">
        <v>1061001101101</v>
      </c>
      <c r="B60" t="s">
        <v>207</v>
      </c>
      <c r="H60">
        <v>0</v>
      </c>
      <c r="I60">
        <v>0</v>
      </c>
      <c r="J60">
        <v>27</v>
      </c>
      <c r="K60" s="22">
        <v>74790</v>
      </c>
    </row>
    <row r="61" spans="1:11" x14ac:dyDescent="0.3">
      <c r="A61" s="24">
        <v>1071001100100</v>
      </c>
      <c r="B61" t="s">
        <v>208</v>
      </c>
      <c r="H61">
        <v>0</v>
      </c>
      <c r="I61">
        <v>0</v>
      </c>
      <c r="J61" s="23">
        <v>3640</v>
      </c>
      <c r="K61" s="22">
        <v>19517690</v>
      </c>
    </row>
    <row r="62" spans="1:11" x14ac:dyDescent="0.3">
      <c r="A62" s="24">
        <v>1071001100101</v>
      </c>
      <c r="B62" t="s">
        <v>209</v>
      </c>
      <c r="H62">
        <v>0</v>
      </c>
      <c r="I62">
        <v>0</v>
      </c>
      <c r="J62">
        <v>12</v>
      </c>
      <c r="K62" s="22">
        <v>307932</v>
      </c>
    </row>
    <row r="63" spans="1:11" x14ac:dyDescent="0.3">
      <c r="A63" s="24">
        <v>1071001100104</v>
      </c>
      <c r="B63" t="s">
        <v>210</v>
      </c>
      <c r="H63">
        <v>0</v>
      </c>
      <c r="I63">
        <v>0</v>
      </c>
      <c r="J63">
        <v>50</v>
      </c>
      <c r="K63" s="22">
        <v>236800</v>
      </c>
    </row>
    <row r="64" spans="1:11" x14ac:dyDescent="0.3">
      <c r="A64" s="24">
        <v>1071001100105</v>
      </c>
      <c r="B64" t="s">
        <v>211</v>
      </c>
      <c r="H64">
        <v>0</v>
      </c>
      <c r="I64">
        <v>0</v>
      </c>
      <c r="J64" s="23">
        <v>19959</v>
      </c>
      <c r="K64" s="22">
        <v>80554524</v>
      </c>
    </row>
    <row r="65" spans="1:11" x14ac:dyDescent="0.3">
      <c r="A65" s="24">
        <v>1071002100100</v>
      </c>
      <c r="B65" t="s">
        <v>212</v>
      </c>
      <c r="H65">
        <v>0</v>
      </c>
      <c r="I65">
        <v>0</v>
      </c>
      <c r="J65">
        <v>668.62</v>
      </c>
      <c r="K65" s="22">
        <v>2925880</v>
      </c>
    </row>
    <row r="66" spans="1:11" x14ac:dyDescent="0.3">
      <c r="A66" s="24">
        <v>1071003100100</v>
      </c>
      <c r="B66" t="s">
        <v>213</v>
      </c>
      <c r="H66">
        <v>0</v>
      </c>
      <c r="I66">
        <v>0</v>
      </c>
      <c r="J66">
        <v>930</v>
      </c>
      <c r="K66" s="22">
        <v>3534000</v>
      </c>
    </row>
    <row r="67" spans="1:11" x14ac:dyDescent="0.3">
      <c r="A67" s="24">
        <v>1071004100100</v>
      </c>
      <c r="B67" t="s">
        <v>214</v>
      </c>
      <c r="H67">
        <v>0</v>
      </c>
      <c r="I67">
        <v>0</v>
      </c>
      <c r="J67">
        <v>14</v>
      </c>
      <c r="K67" s="22">
        <v>624624</v>
      </c>
    </row>
    <row r="68" spans="1:11" x14ac:dyDescent="0.3">
      <c r="A68" s="24">
        <v>1071004100101</v>
      </c>
      <c r="B68" t="s">
        <v>215</v>
      </c>
      <c r="H68">
        <v>0</v>
      </c>
      <c r="I68">
        <v>0</v>
      </c>
      <c r="J68">
        <v>390</v>
      </c>
      <c r="K68" s="22">
        <v>3471000</v>
      </c>
    </row>
    <row r="69" spans="1:11" x14ac:dyDescent="0.3">
      <c r="A69" s="24">
        <v>1071005100100</v>
      </c>
      <c r="B69" t="s">
        <v>216</v>
      </c>
      <c r="H69">
        <v>0</v>
      </c>
      <c r="I69">
        <v>0</v>
      </c>
      <c r="J69" s="23">
        <v>2041.56</v>
      </c>
      <c r="K69" s="22">
        <v>16685669</v>
      </c>
    </row>
    <row r="70" spans="1:11" x14ac:dyDescent="0.3">
      <c r="A70" s="24">
        <v>1071005100101</v>
      </c>
      <c r="B70" t="s">
        <v>217</v>
      </c>
      <c r="H70">
        <v>0</v>
      </c>
      <c r="I70">
        <v>0</v>
      </c>
      <c r="J70">
        <v>9</v>
      </c>
      <c r="K70" s="22">
        <v>362889</v>
      </c>
    </row>
    <row r="71" spans="1:11" x14ac:dyDescent="0.3">
      <c r="A71" s="24">
        <v>1071005101100</v>
      </c>
      <c r="B71" t="s">
        <v>218</v>
      </c>
      <c r="H71">
        <v>0</v>
      </c>
      <c r="I71">
        <v>0</v>
      </c>
      <c r="J71" s="23">
        <v>6069.14</v>
      </c>
      <c r="K71" s="22">
        <v>37543701</v>
      </c>
    </row>
    <row r="72" spans="1:11" x14ac:dyDescent="0.3">
      <c r="A72" s="24">
        <v>1071005101101</v>
      </c>
      <c r="B72" t="s">
        <v>219</v>
      </c>
      <c r="H72">
        <v>0</v>
      </c>
      <c r="I72">
        <v>0</v>
      </c>
      <c r="J72">
        <v>44</v>
      </c>
      <c r="K72" s="22">
        <v>1366024</v>
      </c>
    </row>
    <row r="73" spans="1:11" x14ac:dyDescent="0.3">
      <c r="A73" s="24">
        <v>1071006100100</v>
      </c>
      <c r="B73" t="s">
        <v>220</v>
      </c>
      <c r="H73">
        <v>0</v>
      </c>
      <c r="I73">
        <v>0</v>
      </c>
      <c r="J73" s="23">
        <v>2358.6</v>
      </c>
      <c r="K73" s="22">
        <v>10368404</v>
      </c>
    </row>
    <row r="74" spans="1:11" x14ac:dyDescent="0.3">
      <c r="A74" s="24">
        <v>1071006100101</v>
      </c>
      <c r="B74" t="s">
        <v>221</v>
      </c>
      <c r="H74">
        <v>0</v>
      </c>
      <c r="I74">
        <v>0</v>
      </c>
      <c r="J74">
        <v>4</v>
      </c>
      <c r="K74" s="22">
        <v>17740</v>
      </c>
    </row>
    <row r="75" spans="1:11" x14ac:dyDescent="0.3">
      <c r="A75" s="24">
        <v>1071007100101</v>
      </c>
      <c r="B75" t="s">
        <v>222</v>
      </c>
      <c r="H75">
        <v>0</v>
      </c>
      <c r="I75">
        <v>0</v>
      </c>
      <c r="J75" s="23">
        <v>28450</v>
      </c>
      <c r="K75" s="22">
        <v>37497100</v>
      </c>
    </row>
    <row r="76" spans="1:11" x14ac:dyDescent="0.3">
      <c r="A76" s="24">
        <v>1071007100102</v>
      </c>
      <c r="B76" t="s">
        <v>223</v>
      </c>
      <c r="H76">
        <v>0</v>
      </c>
      <c r="I76">
        <v>0</v>
      </c>
      <c r="J76">
        <v>3</v>
      </c>
      <c r="K76" s="22">
        <v>19786</v>
      </c>
    </row>
    <row r="77" spans="1:11" x14ac:dyDescent="0.3">
      <c r="A77" s="24">
        <v>1071007100103</v>
      </c>
      <c r="B77" t="s">
        <v>224</v>
      </c>
      <c r="H77">
        <v>0</v>
      </c>
      <c r="I77">
        <v>0</v>
      </c>
      <c r="J77">
        <v>10</v>
      </c>
      <c r="K77" s="22">
        <v>13569</v>
      </c>
    </row>
    <row r="78" spans="1:11" x14ac:dyDescent="0.3">
      <c r="A78" s="24">
        <v>1071007101100</v>
      </c>
      <c r="B78" t="s">
        <v>225</v>
      </c>
      <c r="H78">
        <v>0</v>
      </c>
      <c r="I78">
        <v>0</v>
      </c>
      <c r="J78" s="23">
        <v>18125</v>
      </c>
      <c r="K78" s="22">
        <v>21623125</v>
      </c>
    </row>
    <row r="79" spans="1:11" x14ac:dyDescent="0.3">
      <c r="A79" s="24">
        <v>1071007101101</v>
      </c>
      <c r="B79" t="s">
        <v>226</v>
      </c>
      <c r="H79">
        <v>0</v>
      </c>
      <c r="I79">
        <v>0</v>
      </c>
      <c r="J79">
        <v>1</v>
      </c>
      <c r="K79" s="22">
        <v>6083</v>
      </c>
    </row>
    <row r="80" spans="1:11" x14ac:dyDescent="0.3">
      <c r="A80" s="24">
        <v>1071007102100</v>
      </c>
      <c r="B80" t="s">
        <v>227</v>
      </c>
      <c r="H80">
        <v>0</v>
      </c>
      <c r="I80">
        <v>0</v>
      </c>
      <c r="J80">
        <v>90</v>
      </c>
      <c r="K80" s="22">
        <v>68670</v>
      </c>
    </row>
    <row r="81" spans="1:11" x14ac:dyDescent="0.3">
      <c r="A81" s="24">
        <v>1071007103100</v>
      </c>
      <c r="B81" t="s">
        <v>228</v>
      </c>
      <c r="H81">
        <v>0</v>
      </c>
      <c r="I81">
        <v>0</v>
      </c>
      <c r="J81">
        <v>25</v>
      </c>
      <c r="K81" s="22">
        <v>29600</v>
      </c>
    </row>
    <row r="82" spans="1:11" x14ac:dyDescent="0.3">
      <c r="A82" s="24">
        <v>1071008100100</v>
      </c>
      <c r="B82" t="s">
        <v>229</v>
      </c>
      <c r="H82">
        <v>0</v>
      </c>
      <c r="I82">
        <v>0</v>
      </c>
      <c r="J82" s="23">
        <v>3180</v>
      </c>
      <c r="K82" s="22">
        <v>5218380</v>
      </c>
    </row>
    <row r="83" spans="1:11" x14ac:dyDescent="0.3">
      <c r="A83" s="24">
        <v>1071008101100</v>
      </c>
      <c r="B83" t="s">
        <v>230</v>
      </c>
      <c r="H83">
        <v>0</v>
      </c>
      <c r="I83">
        <v>0</v>
      </c>
      <c r="J83" s="23">
        <v>29000</v>
      </c>
      <c r="K83" s="22">
        <v>46893000</v>
      </c>
    </row>
    <row r="84" spans="1:11" x14ac:dyDescent="0.3">
      <c r="A84" s="24">
        <v>1071008102100</v>
      </c>
      <c r="B84" t="s">
        <v>231</v>
      </c>
      <c r="H84">
        <v>0</v>
      </c>
      <c r="I84">
        <v>0</v>
      </c>
      <c r="J84" s="23">
        <v>5030</v>
      </c>
      <c r="K84" s="22">
        <v>8203930</v>
      </c>
    </row>
    <row r="85" spans="1:11" x14ac:dyDescent="0.3">
      <c r="A85" s="24">
        <v>1071009100100</v>
      </c>
      <c r="B85" t="s">
        <v>232</v>
      </c>
      <c r="H85">
        <v>0</v>
      </c>
      <c r="I85">
        <v>0</v>
      </c>
      <c r="J85">
        <v>80</v>
      </c>
      <c r="K85" s="22">
        <v>388880</v>
      </c>
    </row>
    <row r="86" spans="1:11" x14ac:dyDescent="0.3">
      <c r="A86" s="24">
        <v>1071010100100</v>
      </c>
      <c r="B86" t="s">
        <v>233</v>
      </c>
      <c r="H86">
        <v>0</v>
      </c>
      <c r="I86">
        <v>0</v>
      </c>
      <c r="J86" s="23">
        <v>2140</v>
      </c>
      <c r="K86" s="22">
        <v>11832060</v>
      </c>
    </row>
    <row r="87" spans="1:11" x14ac:dyDescent="0.3">
      <c r="A87" s="24">
        <v>1071011100100</v>
      </c>
      <c r="B87" t="s">
        <v>234</v>
      </c>
      <c r="H87">
        <v>0</v>
      </c>
      <c r="I87">
        <v>0</v>
      </c>
      <c r="J87" s="23">
        <v>2520</v>
      </c>
      <c r="K87" s="22">
        <v>36900360</v>
      </c>
    </row>
    <row r="88" spans="1:11" x14ac:dyDescent="0.3">
      <c r="A88" s="24">
        <v>1071011101100</v>
      </c>
      <c r="B88" t="s">
        <v>235</v>
      </c>
      <c r="H88">
        <v>0</v>
      </c>
      <c r="I88">
        <v>0</v>
      </c>
      <c r="J88">
        <v>8</v>
      </c>
      <c r="K88" s="22">
        <v>59480</v>
      </c>
    </row>
    <row r="89" spans="1:11" x14ac:dyDescent="0.3">
      <c r="A89" s="24">
        <v>1071011101102</v>
      </c>
      <c r="B89" t="s">
        <v>236</v>
      </c>
      <c r="H89">
        <v>0</v>
      </c>
      <c r="I89">
        <v>0</v>
      </c>
      <c r="J89" s="23">
        <v>6020</v>
      </c>
      <c r="K89" s="22">
        <v>44740640</v>
      </c>
    </row>
    <row r="90" spans="1:11" x14ac:dyDescent="0.3">
      <c r="A90" s="24">
        <v>1071011102100</v>
      </c>
      <c r="B90" t="s">
        <v>237</v>
      </c>
      <c r="H90">
        <v>0</v>
      </c>
      <c r="I90">
        <v>0</v>
      </c>
      <c r="J90">
        <v>21</v>
      </c>
      <c r="K90" s="22">
        <v>765694</v>
      </c>
    </row>
    <row r="91" spans="1:11" x14ac:dyDescent="0.3">
      <c r="A91" s="24">
        <v>1071011102103</v>
      </c>
      <c r="B91" t="s">
        <v>238</v>
      </c>
      <c r="H91">
        <v>0</v>
      </c>
      <c r="I91">
        <v>0</v>
      </c>
      <c r="J91" s="23">
        <v>1540</v>
      </c>
      <c r="K91" s="22">
        <v>11639320</v>
      </c>
    </row>
    <row r="92" spans="1:11" x14ac:dyDescent="0.3">
      <c r="A92" s="24">
        <v>1081001100100</v>
      </c>
      <c r="B92" t="s">
        <v>239</v>
      </c>
      <c r="H92">
        <v>0</v>
      </c>
      <c r="I92">
        <v>0</v>
      </c>
      <c r="J92" s="23">
        <v>29150</v>
      </c>
      <c r="K92" s="22">
        <v>14749900</v>
      </c>
    </row>
    <row r="93" spans="1:11" x14ac:dyDescent="0.3">
      <c r="A93" s="24">
        <v>1081001100101</v>
      </c>
      <c r="B93" t="s">
        <v>240</v>
      </c>
      <c r="H93">
        <v>0</v>
      </c>
      <c r="I93">
        <v>0</v>
      </c>
      <c r="J93">
        <v>20</v>
      </c>
      <c r="K93" s="22">
        <v>9560</v>
      </c>
    </row>
    <row r="94" spans="1:11" x14ac:dyDescent="0.3">
      <c r="A94" s="24">
        <v>1081001100102</v>
      </c>
      <c r="B94" t="s">
        <v>241</v>
      </c>
      <c r="H94">
        <v>0</v>
      </c>
      <c r="I94">
        <v>0</v>
      </c>
      <c r="J94">
        <v>47</v>
      </c>
      <c r="K94" s="22">
        <v>14758</v>
      </c>
    </row>
    <row r="95" spans="1:11" x14ac:dyDescent="0.3">
      <c r="A95" s="24">
        <v>1081001100103</v>
      </c>
      <c r="B95" t="s">
        <v>242</v>
      </c>
      <c r="H95">
        <v>0</v>
      </c>
      <c r="I95">
        <v>0</v>
      </c>
      <c r="J95">
        <v>37</v>
      </c>
      <c r="K95" s="22">
        <v>97976</v>
      </c>
    </row>
    <row r="96" spans="1:11" x14ac:dyDescent="0.3">
      <c r="A96" s="24">
        <v>1081002101100</v>
      </c>
      <c r="B96" t="s">
        <v>243</v>
      </c>
      <c r="H96">
        <v>0</v>
      </c>
      <c r="I96">
        <v>0</v>
      </c>
      <c r="J96" s="23">
        <v>23375</v>
      </c>
      <c r="K96" s="22">
        <v>25104750</v>
      </c>
    </row>
    <row r="97" spans="1:11" x14ac:dyDescent="0.3">
      <c r="A97" s="24">
        <v>1081002101101</v>
      </c>
      <c r="B97" t="s">
        <v>244</v>
      </c>
      <c r="H97">
        <v>0</v>
      </c>
      <c r="I97">
        <v>0</v>
      </c>
      <c r="J97">
        <v>62</v>
      </c>
      <c r="K97" s="22">
        <v>340132</v>
      </c>
    </row>
    <row r="98" spans="1:11" x14ac:dyDescent="0.3">
      <c r="A98" s="24">
        <v>1081002101102</v>
      </c>
      <c r="B98" t="s">
        <v>245</v>
      </c>
      <c r="H98">
        <v>0</v>
      </c>
      <c r="I98">
        <v>0</v>
      </c>
      <c r="J98">
        <v>5</v>
      </c>
      <c r="K98" s="22">
        <v>5565</v>
      </c>
    </row>
    <row r="99" spans="1:11" x14ac:dyDescent="0.3">
      <c r="A99" s="24">
        <v>1081002102100</v>
      </c>
      <c r="B99" t="s">
        <v>246</v>
      </c>
      <c r="H99">
        <v>0</v>
      </c>
      <c r="I99">
        <v>0</v>
      </c>
      <c r="J99" s="23">
        <v>2200</v>
      </c>
      <c r="K99" s="22">
        <v>4164600</v>
      </c>
    </row>
    <row r="100" spans="1:11" x14ac:dyDescent="0.3">
      <c r="A100" s="24">
        <v>1081002102101</v>
      </c>
      <c r="B100" t="s">
        <v>247</v>
      </c>
      <c r="H100">
        <v>0</v>
      </c>
      <c r="I100">
        <v>0</v>
      </c>
      <c r="J100">
        <v>50</v>
      </c>
      <c r="K100" s="22">
        <v>459850</v>
      </c>
    </row>
    <row r="101" spans="1:11" x14ac:dyDescent="0.3">
      <c r="A101" s="24">
        <v>1081002103100</v>
      </c>
      <c r="B101" t="s">
        <v>248</v>
      </c>
      <c r="H101">
        <v>0</v>
      </c>
      <c r="I101">
        <v>0</v>
      </c>
      <c r="J101">
        <v>696</v>
      </c>
      <c r="K101" s="22">
        <v>2314200</v>
      </c>
    </row>
    <row r="102" spans="1:11" x14ac:dyDescent="0.3">
      <c r="A102" s="24">
        <v>1081002104100</v>
      </c>
      <c r="B102" t="s">
        <v>249</v>
      </c>
      <c r="H102">
        <v>0</v>
      </c>
      <c r="I102">
        <v>0</v>
      </c>
      <c r="J102" s="23">
        <v>3725</v>
      </c>
      <c r="K102" s="22">
        <v>5811000</v>
      </c>
    </row>
    <row r="103" spans="1:11" x14ac:dyDescent="0.3">
      <c r="A103" s="24">
        <v>1081002104101</v>
      </c>
      <c r="B103" t="s">
        <v>250</v>
      </c>
      <c r="H103">
        <v>0</v>
      </c>
      <c r="I103">
        <v>0</v>
      </c>
      <c r="J103">
        <v>19</v>
      </c>
      <c r="K103" s="22">
        <v>144324</v>
      </c>
    </row>
    <row r="104" spans="1:11" x14ac:dyDescent="0.3">
      <c r="A104" s="24">
        <v>1091002101100</v>
      </c>
      <c r="B104" t="s">
        <v>251</v>
      </c>
      <c r="H104">
        <v>0</v>
      </c>
      <c r="I104">
        <v>0</v>
      </c>
      <c r="J104" s="23">
        <v>2000</v>
      </c>
      <c r="K104" s="22">
        <v>52000</v>
      </c>
    </row>
    <row r="105" spans="1:11" x14ac:dyDescent="0.3">
      <c r="A105" s="24">
        <v>1091002102102</v>
      </c>
      <c r="B105" t="s">
        <v>252</v>
      </c>
      <c r="H105">
        <v>0</v>
      </c>
      <c r="I105">
        <v>0</v>
      </c>
      <c r="J105" s="23">
        <v>5140</v>
      </c>
      <c r="K105" s="22">
        <v>159340</v>
      </c>
    </row>
    <row r="106" spans="1:11" x14ac:dyDescent="0.3">
      <c r="A106" s="24">
        <v>1091002103101</v>
      </c>
      <c r="B106" t="s">
        <v>253</v>
      </c>
      <c r="H106">
        <v>0</v>
      </c>
      <c r="I106">
        <v>0</v>
      </c>
      <c r="J106" s="23">
        <v>10912</v>
      </c>
      <c r="K106" s="22">
        <v>381920</v>
      </c>
    </row>
    <row r="107" spans="1:11" x14ac:dyDescent="0.3">
      <c r="A107" s="24">
        <v>1091002103102</v>
      </c>
      <c r="B107" t="s">
        <v>254</v>
      </c>
      <c r="H107">
        <v>0</v>
      </c>
      <c r="I107">
        <v>0</v>
      </c>
      <c r="J107" s="23">
        <v>3580</v>
      </c>
      <c r="K107" s="22">
        <v>139620</v>
      </c>
    </row>
    <row r="108" spans="1:11" x14ac:dyDescent="0.3">
      <c r="A108" s="24">
        <v>1091002103103</v>
      </c>
      <c r="B108" t="s">
        <v>255</v>
      </c>
      <c r="H108">
        <v>0</v>
      </c>
      <c r="I108">
        <v>0</v>
      </c>
      <c r="J108" s="23">
        <v>22500</v>
      </c>
      <c r="K108" s="22">
        <v>1282500</v>
      </c>
    </row>
    <row r="109" spans="1:11" x14ac:dyDescent="0.3">
      <c r="A109" s="24">
        <v>1091005100103</v>
      </c>
      <c r="B109" t="s">
        <v>256</v>
      </c>
      <c r="H109">
        <v>0</v>
      </c>
      <c r="I109">
        <v>0</v>
      </c>
      <c r="J109" s="23">
        <v>1240</v>
      </c>
      <c r="K109" s="22">
        <v>105400</v>
      </c>
    </row>
    <row r="110" spans="1:11" x14ac:dyDescent="0.3">
      <c r="A110" s="24">
        <v>1111001100100</v>
      </c>
      <c r="B110" t="s">
        <v>257</v>
      </c>
      <c r="H110">
        <v>0</v>
      </c>
      <c r="I110">
        <v>0</v>
      </c>
      <c r="J110" s="23">
        <v>100665</v>
      </c>
      <c r="K110" s="22">
        <v>42279300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23" sqref="B23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Sheet1</vt:lpstr>
      <vt:lpstr>Hoja2</vt:lpstr>
      <vt:lpstr>Hoja1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Lucas</cp:lastModifiedBy>
  <cp:lastPrinted>2022-08-19T20:22:52Z</cp:lastPrinted>
  <dcterms:created xsi:type="dcterms:W3CDTF">2019-04-22T17:26:05Z</dcterms:created>
  <dcterms:modified xsi:type="dcterms:W3CDTF">2022-08-23T21:36:39Z</dcterms:modified>
</cp:coreProperties>
</file>